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Fizika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Print_Area" localSheetId="0">Munka1!$A$1:$O$114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L100" i="1"/>
  <c r="H100" i="1"/>
  <c r="I93" i="1"/>
  <c r="L93" i="1"/>
  <c r="H93" i="1"/>
  <c r="I69" i="1"/>
  <c r="L69" i="1"/>
  <c r="H69" i="1"/>
  <c r="I51" i="1"/>
  <c r="L51" i="1"/>
  <c r="H51" i="1"/>
  <c r="I38" i="1"/>
  <c r="L38" i="1"/>
  <c r="H38" i="1"/>
  <c r="L21" i="1"/>
  <c r="K107" i="1" l="1"/>
  <c r="J107" i="1"/>
  <c r="K106" i="1"/>
  <c r="J106" i="1"/>
  <c r="K105" i="1"/>
  <c r="J105" i="1"/>
  <c r="K104" i="1"/>
  <c r="J104" i="1"/>
  <c r="K87" i="1"/>
  <c r="J87" i="1"/>
  <c r="K86" i="1"/>
  <c r="J86" i="1"/>
  <c r="K85" i="1"/>
  <c r="J85" i="1"/>
  <c r="K84" i="1"/>
  <c r="J84" i="1"/>
  <c r="K83" i="1"/>
  <c r="J83" i="1"/>
  <c r="K68" i="1"/>
  <c r="J68" i="1"/>
  <c r="K67" i="1"/>
  <c r="J67" i="1"/>
  <c r="K66" i="1"/>
  <c r="J66" i="1"/>
  <c r="K65" i="1"/>
  <c r="J65" i="1"/>
  <c r="K64" i="1"/>
  <c r="J64" i="1"/>
  <c r="K98" i="1"/>
  <c r="K100" i="1" s="1"/>
  <c r="J98" i="1"/>
  <c r="J100" i="1" s="1"/>
  <c r="K43" i="1"/>
  <c r="J43" i="1"/>
  <c r="K26" i="1"/>
  <c r="J26" i="1"/>
  <c r="K12" i="1"/>
  <c r="J12" i="1"/>
  <c r="K79" i="1"/>
  <c r="J79" i="1"/>
  <c r="K78" i="1"/>
  <c r="J78" i="1"/>
  <c r="K77" i="1"/>
  <c r="J77" i="1"/>
  <c r="K76" i="1"/>
  <c r="J76" i="1"/>
  <c r="K75" i="1"/>
  <c r="J75" i="1"/>
  <c r="K74" i="1"/>
  <c r="J74" i="1"/>
  <c r="K62" i="1"/>
  <c r="J62" i="1"/>
  <c r="K61" i="1"/>
  <c r="J61" i="1"/>
  <c r="K60" i="1"/>
  <c r="J60" i="1"/>
  <c r="K59" i="1"/>
  <c r="J59" i="1"/>
  <c r="K58" i="1"/>
  <c r="J58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33" i="1"/>
  <c r="J33" i="1"/>
  <c r="K32" i="1"/>
  <c r="J32" i="1"/>
  <c r="K31" i="1"/>
  <c r="J31" i="1"/>
  <c r="K37" i="1"/>
  <c r="J37" i="1"/>
  <c r="K36" i="1"/>
  <c r="J36" i="1"/>
  <c r="K35" i="1"/>
  <c r="J35" i="1"/>
  <c r="K30" i="1"/>
  <c r="J30" i="1"/>
  <c r="K29" i="1"/>
  <c r="J29" i="1"/>
  <c r="K28" i="1"/>
  <c r="J28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J69" i="1" l="1"/>
  <c r="K69" i="1"/>
  <c r="J38" i="1"/>
  <c r="K38" i="1"/>
  <c r="J51" i="1"/>
  <c r="K51" i="1"/>
  <c r="J93" i="1"/>
  <c r="K93" i="1"/>
  <c r="I21" i="1"/>
  <c r="J21" i="1"/>
  <c r="K21" i="1"/>
  <c r="H21" i="1"/>
  <c r="H101" i="1" l="1"/>
  <c r="H22" i="1"/>
  <c r="J101" i="1"/>
  <c r="J70" i="1"/>
  <c r="H70" i="1"/>
  <c r="J52" i="1"/>
  <c r="H52" i="1"/>
  <c r="J39" i="1"/>
  <c r="H39" i="1"/>
  <c r="J22" i="1"/>
  <c r="J94" i="1"/>
  <c r="H94" i="1"/>
  <c r="N4" i="1" l="1"/>
  <c r="O4" i="1"/>
</calcChain>
</file>

<file path=xl/sharedStrings.xml><?xml version="1.0" encoding="utf-8"?>
<sst xmlns="http://schemas.openxmlformats.org/spreadsheetml/2006/main" count="701" uniqueCount="342">
  <si>
    <t>Osztatlan tanárképzési szak:</t>
  </si>
  <si>
    <t xml:space="preserve">Szakfelelős: 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</si>
  <si>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</si>
  <si>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</si>
  <si>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</si>
  <si>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</si>
  <si>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</si>
  <si>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</si>
  <si>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</si>
  <si>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</si>
  <si>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</si>
  <si>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</si>
  <si>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</si>
  <si>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</si>
  <si>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</si>
  <si>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</si>
  <si>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</si>
  <si>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</si>
  <si>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</si>
  <si>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</si>
  <si>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</si>
  <si>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</si>
  <si>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</si>
  <si>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</si>
  <si>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</si>
  <si>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</si>
  <si>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</si>
  <si>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</si>
  <si>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</si>
  <si>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</si>
  <si>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</si>
  <si>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</si>
  <si>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</si>
  <si>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</si>
  <si>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</si>
  <si>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</si>
  <si>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</si>
  <si>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</si>
  <si>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</si>
  <si>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</si>
  <si>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</si>
  <si>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</si>
  <si>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</si>
  <si>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</si>
  <si>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</si>
  <si>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</si>
  <si>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</si>
  <si>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</si>
  <si>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</si>
  <si>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</si>
  <si>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</si>
  <si>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</si>
  <si>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</si>
  <si>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</si>
  <si>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</si>
  <si>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</si>
  <si>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</si>
  <si>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</si>
  <si>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</si>
  <si>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</si>
  <si>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</si>
  <si>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</si>
  <si>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</si>
  <si>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</si>
  <si>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</si>
  <si>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</si>
  <si>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 xml:space="preserve">Konfliktusok az iskolában
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</si>
  <si>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</si>
  <si>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</si>
  <si>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</si>
  <si>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</si>
  <si>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</si>
  <si>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</si>
  <si>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</si>
  <si>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</si>
  <si>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</si>
  <si>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</si>
  <si>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</si>
  <si>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</si>
  <si>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</si>
  <si>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</si>
  <si>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</si>
  <si>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</si>
  <si>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</si>
  <si>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</si>
  <si>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</si>
  <si>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</si>
  <si>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</si>
  <si>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</si>
  <si>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</si>
  <si>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</si>
  <si>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</si>
  <si>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</si>
  <si>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</si>
  <si>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</si>
  <si>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</si>
  <si>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</si>
  <si>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</si>
  <si>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</si>
  <si>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</si>
  <si>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</si>
  <si>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</si>
  <si>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</si>
  <si>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</si>
  <si>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</si>
  <si>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</si>
  <si>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</si>
  <si>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</si>
  <si>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</si>
  <si>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</si>
  <si>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</si>
  <si>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</si>
  <si>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</si>
  <si>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</si>
  <si>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</si>
  <si>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</si>
  <si>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</si>
  <si>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</si>
  <si>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</si>
  <si>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>Complex Professional Comprehensive Exam</t>
  </si>
  <si>
    <t>S</t>
  </si>
  <si>
    <t>Szakdolgozat-előkészítés</t>
  </si>
  <si>
    <t>AI</t>
  </si>
  <si>
    <t>Blokkszeminárium (szakmódszertani követő szeminárium)</t>
  </si>
  <si>
    <t>Szakdolgozat</t>
  </si>
  <si>
    <t>Thesis</t>
  </si>
  <si>
    <t>B</t>
  </si>
  <si>
    <t>PFI1101</t>
  </si>
  <si>
    <t>Matematika a fizikában</t>
  </si>
  <si>
    <t>Mathematical Methods in Physics</t>
  </si>
  <si>
    <t>Dr. Stonawski Tamás</t>
  </si>
  <si>
    <t>PFI1102</t>
  </si>
  <si>
    <t>Matematika a fizikában gyakorlat</t>
  </si>
  <si>
    <t>Mathematical Methods in Physics Practical</t>
  </si>
  <si>
    <t>PFI1103</t>
  </si>
  <si>
    <t>Mechanika 1.</t>
  </si>
  <si>
    <t>Mechanics 1.</t>
  </si>
  <si>
    <t>Dr. Beszeda Imre</t>
  </si>
  <si>
    <t>OFI1102</t>
  </si>
  <si>
    <t>PFI1104</t>
  </si>
  <si>
    <t>Mechanika 1. gyakorlat</t>
  </si>
  <si>
    <t>Mechanics 1. Practical</t>
  </si>
  <si>
    <t>PFI1105</t>
  </si>
  <si>
    <t>Alapvető mérések labor</t>
  </si>
  <si>
    <t>Fundamental Measurements Lab</t>
  </si>
  <si>
    <t>PFI1201</t>
  </si>
  <si>
    <t>Mechanika 2.</t>
  </si>
  <si>
    <t>Mechanics 2.</t>
  </si>
  <si>
    <t>OFI1204</t>
  </si>
  <si>
    <t>PFI1202</t>
  </si>
  <si>
    <t>Mechanika 2. gyakorlat</t>
  </si>
  <si>
    <t>Mechanics 2. Practical</t>
  </si>
  <si>
    <t>PFI1203</t>
  </si>
  <si>
    <t>Mechanika labor</t>
  </si>
  <si>
    <t>Mechanics Lab</t>
  </si>
  <si>
    <t>PT1008</t>
  </si>
  <si>
    <t>Informatika</t>
  </si>
  <si>
    <t>Information Technology</t>
  </si>
  <si>
    <t>Tanyiné dr. Kocsis Anikó</t>
  </si>
  <si>
    <t>MII</t>
  </si>
  <si>
    <t>TO1008, OT1008, AIB1000</t>
  </si>
  <si>
    <t>PFI1301</t>
  </si>
  <si>
    <t>Termodinamika</t>
  </si>
  <si>
    <t>Thermodynamics and Statistical Physics</t>
  </si>
  <si>
    <t>OFI1105</t>
  </si>
  <si>
    <t>PFI1302</t>
  </si>
  <si>
    <t>Termodinamika gyakorlat</t>
  </si>
  <si>
    <t>Thermodynamics and Statistical Physics Practical</t>
  </si>
  <si>
    <t>PFI1303</t>
  </si>
  <si>
    <t>Hőtan labor</t>
  </si>
  <si>
    <t>Thermodynamics Lab</t>
  </si>
  <si>
    <t>PT1001</t>
  </si>
  <si>
    <t>Fundamentals of Biology</t>
  </si>
  <si>
    <t>Dr. Bodó Enikő</t>
  </si>
  <si>
    <t>Dr. Tarján Péter</t>
  </si>
  <si>
    <t>PT1003</t>
  </si>
  <si>
    <t>Fundamentals of Geography</t>
  </si>
  <si>
    <t>Dr. Lenkey Gábor</t>
  </si>
  <si>
    <t>PT1004</t>
  </si>
  <si>
    <t>Fundamentals of Chemistry</t>
  </si>
  <si>
    <t>Dr. Simon Csaba</t>
  </si>
  <si>
    <t>PFI1401</t>
  </si>
  <si>
    <t>Elektromágnesség</t>
  </si>
  <si>
    <t>Electricity &amp; Magnetism</t>
  </si>
  <si>
    <t>OFI1207</t>
  </si>
  <si>
    <t>PFI1402</t>
  </si>
  <si>
    <t>Elektromágnesség gyakorlat</t>
  </si>
  <si>
    <t>Electricity &amp; Magnetism Practical</t>
  </si>
  <si>
    <t>PFI1403</t>
  </si>
  <si>
    <t>Elektromágnesség labor</t>
  </si>
  <si>
    <t>Electricity &amp; Magnetism Lab</t>
  </si>
  <si>
    <t>PFI1404</t>
  </si>
  <si>
    <t>Számítógép használata a fizikában</t>
  </si>
  <si>
    <t>Computers in Physics</t>
  </si>
  <si>
    <t>OFI1113</t>
  </si>
  <si>
    <t>PFI1501</t>
  </si>
  <si>
    <t>Optika</t>
  </si>
  <si>
    <t>Optics</t>
  </si>
  <si>
    <t>OFI1109</t>
  </si>
  <si>
    <t>PFI1502</t>
  </si>
  <si>
    <t>Optika gyakorlat</t>
  </si>
  <si>
    <t>Optics Practical</t>
  </si>
  <si>
    <t>PFI1503</t>
  </si>
  <si>
    <t>Optika labor</t>
  </si>
  <si>
    <t>Optics Lab</t>
  </si>
  <si>
    <t>PFI1504</t>
  </si>
  <si>
    <t>Elektronikai alapok és tanítása</t>
  </si>
  <si>
    <t>Introduction to Electronics, Teaching Electronics</t>
  </si>
  <si>
    <t>OFI1217</t>
  </si>
  <si>
    <t>PFI1601</t>
  </si>
  <si>
    <t>Atom- és magfizika</t>
  </si>
  <si>
    <t>Atomic and Nuclear Physics</t>
  </si>
  <si>
    <t>OFI1210, PFI2001</t>
  </si>
  <si>
    <t>PFI1602</t>
  </si>
  <si>
    <t>Atom- és magfizika gyakorlat</t>
  </si>
  <si>
    <t>Atomic and Nuclear Physics Practical</t>
  </si>
  <si>
    <t>OFI1210, PFI2002</t>
  </si>
  <si>
    <t>PFI1603</t>
  </si>
  <si>
    <t>Atom- és magfizika labor</t>
  </si>
  <si>
    <t>Atomic and Nuclear Physics Lab</t>
  </si>
  <si>
    <t>OFI1210, PFI2003</t>
  </si>
  <si>
    <t>PFI1604</t>
  </si>
  <si>
    <t>Tanórai kísérletek tanítása</t>
  </si>
  <si>
    <t>Teaching Classroom Experiments</t>
  </si>
  <si>
    <t>PFI1701</t>
  </si>
  <si>
    <t>Az anyag szerkezete</t>
  </si>
  <si>
    <t>The Structure of Matter</t>
  </si>
  <si>
    <t>Dr. Dezső Gergely</t>
  </si>
  <si>
    <t>OFI1112, PFI2004</t>
  </si>
  <si>
    <t>PFI1702</t>
  </si>
  <si>
    <t>Mindennapi fizika</t>
  </si>
  <si>
    <t>Everyday Physics</t>
  </si>
  <si>
    <t>OFI1211</t>
  </si>
  <si>
    <t>PFI1703</t>
  </si>
  <si>
    <t>Elemi fizika és feladatmegoldás tanítása</t>
  </si>
  <si>
    <t>Elementary Physics, Teaching Problem Solving</t>
  </si>
  <si>
    <t>OFI1114</t>
  </si>
  <si>
    <t>PFI1804</t>
  </si>
  <si>
    <t>A természettudományos kutatások és a társadalom</t>
  </si>
  <si>
    <t>Scientific Research and Society</t>
  </si>
  <si>
    <t>OFI1119</t>
  </si>
  <si>
    <t>PFI1801</t>
  </si>
  <si>
    <t>Modern fizikai alapismeretek 1.</t>
  </si>
  <si>
    <t>Introduction to Modern Physics 1.</t>
  </si>
  <si>
    <t>OFI1215</t>
  </si>
  <si>
    <t>PFI1802</t>
  </si>
  <si>
    <t>Modern fizikai alapismeretek 1. gyakorlat</t>
  </si>
  <si>
    <t>Introduction to Modern Physics 1. Practical</t>
  </si>
  <si>
    <t>PFI1803</t>
  </si>
  <si>
    <t>Csillagászat</t>
  </si>
  <si>
    <t>Astronomy</t>
  </si>
  <si>
    <t>OFI1216</t>
  </si>
  <si>
    <t>PFI1901</t>
  </si>
  <si>
    <t>Fizikai problémák megoldási módszerei</t>
  </si>
  <si>
    <t>Methods for Solving Physics Problems</t>
  </si>
  <si>
    <t>OFI1118</t>
  </si>
  <si>
    <t>PFI1902</t>
  </si>
  <si>
    <t>Modern fizikai alapismeretek 2.</t>
  </si>
  <si>
    <t>Introduction to Modern Physics 2.</t>
  </si>
  <si>
    <t>OFI1120</t>
  </si>
  <si>
    <t>PFI1903</t>
  </si>
  <si>
    <t>Modern fizikai alapismeretek 2. gyakorlat</t>
  </si>
  <si>
    <t>Introduction to Modern Physics 2. Practical</t>
  </si>
  <si>
    <t>okleveles fizika szakos tanár</t>
  </si>
  <si>
    <t>PFI8001</t>
  </si>
  <si>
    <t>OFI8001</t>
  </si>
  <si>
    <t>PFI8002</t>
  </si>
  <si>
    <t>Methodology Practice 2.</t>
  </si>
  <si>
    <t>OFI8002</t>
  </si>
  <si>
    <t>PFI8003</t>
  </si>
  <si>
    <t>Methodology Practice 3.</t>
  </si>
  <si>
    <t>OFI8003</t>
  </si>
  <si>
    <t>PFI4000</t>
  </si>
  <si>
    <t>Komplex szakterületi zárószigorlat</t>
  </si>
  <si>
    <t>OFI4000</t>
  </si>
  <si>
    <t>PFI7000</t>
  </si>
  <si>
    <t>Preparation for Thesis Writing</t>
  </si>
  <si>
    <t>PFI9101</t>
  </si>
  <si>
    <t>Seminars in block (Based on Methodology)</t>
  </si>
  <si>
    <t>PFI7001</t>
  </si>
  <si>
    <t>Az alábbi tantárgyak közül a nem saját szaknak megfelelő tantárgy választása kötelező - teljesítendő 2 kredit:</t>
  </si>
  <si>
    <t>PFI3000</t>
  </si>
  <si>
    <t>Környezetfizika</t>
  </si>
  <si>
    <t>Environmental Physics</t>
  </si>
  <si>
    <t>FIO1022, PFI2005</t>
  </si>
  <si>
    <t>PFI3001</t>
  </si>
  <si>
    <t>Nukleáris technológia</t>
  </si>
  <si>
    <t>Nuclear Technologies</t>
  </si>
  <si>
    <t>FIO2004</t>
  </si>
  <si>
    <t>PFI3002</t>
  </si>
  <si>
    <t>Talaj és légkör fizikája</t>
  </si>
  <si>
    <t>Physics of the Soil and of the Atmosphere</t>
  </si>
  <si>
    <t>FIO2001</t>
  </si>
  <si>
    <t>PFI3003</t>
  </si>
  <si>
    <t>Energiatermelés, energiagazdálkodás</t>
  </si>
  <si>
    <t>Energy Production, Energy Management</t>
  </si>
  <si>
    <t>FIO2003</t>
  </si>
  <si>
    <t>PFI3004</t>
  </si>
  <si>
    <t>Épített környezet védelme</t>
  </si>
  <si>
    <t>Protection of the Built Environment</t>
  </si>
  <si>
    <t>Dr. Halász Judit</t>
  </si>
  <si>
    <t>FIO2002</t>
  </si>
  <si>
    <t>PFI2001</t>
  </si>
  <si>
    <t>Atom- és magfizika (angol)</t>
  </si>
  <si>
    <t>Atomic and Nuclear Physics (English)</t>
  </si>
  <si>
    <t>OFI2002, PFI1220</t>
  </si>
  <si>
    <t>PFI2002</t>
  </si>
  <si>
    <t>Atom- és magfizika gyakorlat (angol)</t>
  </si>
  <si>
    <t>Atomic and Nuclear Physics Practical (English)</t>
  </si>
  <si>
    <t>OFI2003, PFI1221</t>
  </si>
  <si>
    <t>PFI2003</t>
  </si>
  <si>
    <t>Atom- és magfizika labor (angol)</t>
  </si>
  <si>
    <t>Atomic and Nuclear Physics Lab (English)</t>
  </si>
  <si>
    <t>OFI2004, PFI1222</t>
  </si>
  <si>
    <t>PFI2004</t>
  </si>
  <si>
    <t>Az anyag szerkezete (angol)</t>
  </si>
  <si>
    <t>The Structure of Matter (English)</t>
  </si>
  <si>
    <t>OFI2112, PFI1124</t>
  </si>
  <si>
    <t>6 félév</t>
  </si>
  <si>
    <t>Fizikatanár</t>
  </si>
  <si>
    <t>Career knowledge and career socialization practice at school  2.</t>
  </si>
  <si>
    <t>Career knowledge and career socialization practice at school  3.</t>
  </si>
  <si>
    <t>OFI1101,  OFI1203</t>
  </si>
  <si>
    <t>OFI1101, OFI1203</t>
  </si>
  <si>
    <t>PFI1103E</t>
  </si>
  <si>
    <t>PFI1301E</t>
  </si>
  <si>
    <t>PFI1501E</t>
  </si>
  <si>
    <t>PFI1801E</t>
  </si>
  <si>
    <t>E:a PFI1103 és a PFI1201, PFI1202, PFI1203 együttes tantárgyfelvétele az 1. félévben</t>
  </si>
  <si>
    <t>E: a PFI1301 és a PFI1401, PFI1402, PFI1403 együttes tantárgyfelvétele a 2. félvében</t>
  </si>
  <si>
    <t>E: a PFI1501 és a PFI1601, PFI1602, PFI1603 együttes tantárgyfelvétele a 3. félévben</t>
  </si>
  <si>
    <t>E: a PFI1801 és a PFI1902, PFI1903, PFI4000 együttes tantárgyfelvétele az 5. félévben</t>
  </si>
  <si>
    <t>Biológiai alapismeretek</t>
  </si>
  <si>
    <t>Földrajzi alapismeretek</t>
  </si>
  <si>
    <t>Kémiai alapismeretek</t>
  </si>
  <si>
    <t>Megjegyzés:</t>
  </si>
  <si>
    <t>*</t>
  </si>
  <si>
    <t>A 4. félévben az egyik szakhoz, az 5. félévben a másik szakhoz kapcsolódó Iskolai tanítási gyakorlat 1. tantárgyat kell felvenni.</t>
  </si>
  <si>
    <t>PFI9001*</t>
  </si>
  <si>
    <t>Iskolai tanítási gyakorlat 1.*</t>
  </si>
  <si>
    <t>P__9001*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</si>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</sst>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BDD7EE"/>
        <bgColor rgb="FFB4C7E7"/>
      </patternFill>
    </fill>
    <fill>
      <patternFill patternType="solid">
        <fgColor theme="9" tint="0.59999389629810485"/>
        <bgColor rgb="FF00FFFF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20" fillId="10" borderId="6" xfId="0" applyFont="1" applyFill="1" applyBorder="1" applyAlignment="1" applyProtection="1">
      <alignment horizontal="center" vertical="center"/>
    </xf>
    <xf numFmtId="1" fontId="16" fillId="10" borderId="6" xfId="0" applyNumberFormat="1" applyFont="1" applyFill="1" applyBorder="1" applyAlignment="1" applyProtection="1">
      <alignment vertical="center"/>
    </xf>
    <xf numFmtId="0" fontId="7" fillId="11" borderId="4" xfId="0" applyFont="1" applyFill="1" applyBorder="1" applyAlignment="1">
      <alignment vertical="center" wrapText="1"/>
    </xf>
    <xf numFmtId="1" fontId="7" fillId="11" borderId="4" xfId="0" applyNumberFormat="1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center" vertical="center" wrapText="1"/>
    </xf>
    <xf numFmtId="1" fontId="7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1" fontId="7" fillId="7" borderId="5" xfId="0" applyNumberFormat="1" applyFont="1" applyFill="1" applyBorder="1" applyAlignment="1">
      <alignment horizontal="center" vertical="center" wrapText="1"/>
    </xf>
    <xf numFmtId="1" fontId="12" fillId="7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" fontId="16" fillId="8" borderId="6" xfId="0" applyNumberFormat="1" applyFont="1" applyFill="1" applyBorder="1" applyAlignment="1" applyProtection="1">
      <alignment vertical="center"/>
    </xf>
    <xf numFmtId="1" fontId="16" fillId="8" borderId="6" xfId="0" applyNumberFormat="1" applyFont="1" applyFill="1" applyBorder="1" applyAlignment="1" applyProtection="1">
      <alignment horizontal="right" vertical="center"/>
    </xf>
    <xf numFmtId="1" fontId="7" fillId="11" borderId="5" xfId="0" applyNumberFormat="1" applyFont="1" applyFill="1" applyBorder="1" applyAlignment="1">
      <alignment vertical="center"/>
    </xf>
    <xf numFmtId="1" fontId="7" fillId="11" borderId="4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0" fontId="16" fillId="0" borderId="4" xfId="0" applyFont="1" applyBorder="1" applyAlignment="1" applyProtection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0" fontId="11" fillId="13" borderId="4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1" fillId="14" borderId="6" xfId="0" applyFont="1" applyFill="1" applyBorder="1" applyAlignment="1" applyProtection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1" fontId="7" fillId="7" borderId="10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7" fillId="12" borderId="10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11" fillId="15" borderId="4" xfId="0" applyFont="1" applyFill="1" applyBorder="1" applyAlignment="1" applyProtection="1">
      <alignment vertical="center" wrapText="1"/>
    </xf>
    <xf numFmtId="0" fontId="16" fillId="15" borderId="4" xfId="0" applyFont="1" applyFill="1" applyBorder="1" applyAlignment="1" applyProtection="1">
      <alignment vertical="center" wrapText="1"/>
    </xf>
    <xf numFmtId="0" fontId="16" fillId="15" borderId="4" xfId="0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1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/>
    </xf>
    <xf numFmtId="0" fontId="16" fillId="13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1" fontId="2" fillId="0" borderId="0" xfId="0" applyNumberFormat="1" applyFont="1" applyFill="1" applyAlignment="1">
      <alignment horizontal="left" vertical="center"/>
    </xf>
    <xf numFmtId="0" fontId="11" fillId="0" borderId="12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vertical="center" wrapText="1"/>
    </xf>
    <xf numFmtId="0" fontId="16" fillId="0" borderId="4" xfId="0" applyFont="1" applyBorder="1" applyAlignment="1" applyProtection="1">
      <alignment horizontal="center" vertical="center" wrapText="1"/>
    </xf>
    <xf numFmtId="1" fontId="16" fillId="0" borderId="4" xfId="0" applyNumberFormat="1" applyFont="1" applyBorder="1" applyAlignment="1" applyProtection="1">
      <alignment horizontal="center" vertical="center" wrapText="1"/>
    </xf>
    <xf numFmtId="1" fontId="18" fillId="0" borderId="4" xfId="0" applyNumberFormat="1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/>
    </xf>
    <xf numFmtId="1" fontId="18" fillId="15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1" fontId="12" fillId="13" borderId="4" xfId="0" applyNumberFormat="1" applyFont="1" applyFill="1" applyBorder="1" applyAlignment="1">
      <alignment horizontal="center" vertical="center" wrapText="1"/>
    </xf>
    <xf numFmtId="0" fontId="16" fillId="16" borderId="4" xfId="0" applyFont="1" applyFill="1" applyBorder="1" applyAlignment="1" applyProtection="1">
      <alignment vertical="center" wrapText="1"/>
    </xf>
    <xf numFmtId="0" fontId="16" fillId="16" borderId="4" xfId="0" applyFont="1" applyFill="1" applyBorder="1" applyAlignment="1" applyProtection="1">
      <alignment horizontal="center" vertical="center" wrapText="1"/>
    </xf>
    <xf numFmtId="0" fontId="18" fillId="16" borderId="4" xfId="0" applyFont="1" applyFill="1" applyBorder="1" applyAlignment="1" applyProtection="1">
      <alignment horizontal="center" vertical="center" wrapText="1"/>
    </xf>
    <xf numFmtId="1" fontId="7" fillId="12" borderId="0" xfId="0" applyNumberFormat="1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vertical="center" wrapText="1"/>
    </xf>
    <xf numFmtId="1" fontId="7" fillId="12" borderId="4" xfId="0" applyNumberFormat="1" applyFont="1" applyFill="1" applyBorder="1" applyAlignment="1">
      <alignment vertical="center" wrapText="1"/>
    </xf>
    <xf numFmtId="1" fontId="4" fillId="13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 wrapText="1"/>
    </xf>
    <xf numFmtId="1" fontId="4" fillId="12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 applyProtection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lef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2" fillId="12" borderId="14" xfId="0" applyFont="1" applyFill="1" applyBorder="1" applyAlignment="1">
      <alignment horizontal="left" vertical="center" wrapText="1"/>
    </xf>
    <xf numFmtId="0" fontId="12" fillId="12" borderId="15" xfId="0" applyFont="1" applyFill="1" applyBorder="1" applyAlignment="1">
      <alignment horizontal="left" vertical="center" wrapText="1"/>
    </xf>
    <xf numFmtId="1" fontId="4" fillId="12" borderId="16" xfId="0" applyNumberFormat="1" applyFont="1" applyFill="1" applyBorder="1" applyAlignment="1">
      <alignment horizontal="center" vertical="center" wrapText="1"/>
    </xf>
    <xf numFmtId="1" fontId="4" fillId="12" borderId="17" xfId="0" applyNumberFormat="1" applyFont="1" applyFill="1" applyBorder="1" applyAlignment="1">
      <alignment horizontal="center" vertical="center" wrapText="1"/>
    </xf>
    <xf numFmtId="1" fontId="4" fillId="12" borderId="5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left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topLeftCell="A65" zoomScale="85" zoomScaleNormal="85" workbookViewId="0">
      <selection activeCell="F81" sqref="F81"/>
    </sheetView>
  </sheetViews>
  <sheetFormatPr defaultColWidth="8.85546875" defaultRowHeight="15" x14ac:dyDescent="0.25"/>
  <cols>
    <col min="1" max="1" width="5.85546875" style="1" customWidth="1"/>
    <col min="2" max="2" width="12.28515625" style="30" customWidth="1"/>
    <col min="3" max="3" width="32.42578125" style="26" customWidth="1"/>
    <col min="4" max="4" width="31" style="30" customWidth="1"/>
    <col min="5" max="5" width="11" style="30" customWidth="1"/>
    <col min="6" max="6" width="30.42578125" style="30" customWidth="1"/>
    <col min="7" max="7" width="11.7109375" style="9" customWidth="1"/>
    <col min="8" max="8" width="4.85546875" style="28" customWidth="1"/>
    <col min="9" max="10" width="5" style="28" customWidth="1"/>
    <col min="11" max="11" width="4.85546875" style="28" customWidth="1"/>
    <col min="12" max="12" width="6.85546875" style="15" customWidth="1"/>
    <col min="13" max="13" width="7.42578125" style="9" customWidth="1"/>
    <col min="14" max="14" width="9.28515625" style="9" customWidth="1"/>
    <col min="15" max="15" width="17.28515625" style="30" customWidth="1"/>
  </cols>
  <sheetData>
    <row r="1" spans="1:15" ht="15.75" x14ac:dyDescent="0.25">
      <c r="B1" s="2"/>
      <c r="C1" s="3"/>
      <c r="D1" s="4" t="s">
        <v>0</v>
      </c>
      <c r="E1" s="4" t="s">
        <v>319</v>
      </c>
      <c r="F1" s="4"/>
      <c r="G1" s="5"/>
      <c r="H1" s="6"/>
      <c r="I1" s="6"/>
      <c r="J1" s="7" t="s">
        <v>1</v>
      </c>
      <c r="K1" s="141" t="s">
        <v>137</v>
      </c>
      <c r="L1" s="8"/>
      <c r="N1" s="10"/>
      <c r="O1" s="11"/>
    </row>
    <row r="2" spans="1:15" x14ac:dyDescent="0.25">
      <c r="B2" s="2"/>
      <c r="C2" s="12"/>
      <c r="D2" s="13" t="s">
        <v>2</v>
      </c>
      <c r="E2" s="14" t="s">
        <v>318</v>
      </c>
      <c r="F2" s="14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6"/>
      <c r="D3" s="14" t="s">
        <v>3</v>
      </c>
      <c r="E3" s="17">
        <v>180</v>
      </c>
      <c r="F3" s="14"/>
      <c r="G3" s="5"/>
      <c r="H3" s="6"/>
      <c r="I3" s="6"/>
      <c r="J3" s="6"/>
      <c r="K3" s="18"/>
      <c r="M3" s="18"/>
      <c r="N3" s="19" t="s">
        <v>4</v>
      </c>
      <c r="O3" s="20" t="s">
        <v>5</v>
      </c>
    </row>
    <row r="4" spans="1:15" x14ac:dyDescent="0.25">
      <c r="B4" s="2"/>
      <c r="C4" s="12"/>
      <c r="D4" s="14" t="s">
        <v>6</v>
      </c>
      <c r="E4" s="14" t="s">
        <v>263</v>
      </c>
      <c r="F4" s="14"/>
      <c r="G4" s="14"/>
      <c r="H4" s="6"/>
      <c r="I4" s="6"/>
      <c r="J4" s="6"/>
      <c r="K4" s="18" t="s">
        <v>7</v>
      </c>
      <c r="M4" s="18"/>
      <c r="N4" s="19">
        <f>SUM(H22,H39,H52,H70,H94,H101)</f>
        <v>1610</v>
      </c>
      <c r="O4" s="20">
        <f>SUM(J22,J39,J52,J70,J94,J101)</f>
        <v>519</v>
      </c>
    </row>
    <row r="5" spans="1:15" x14ac:dyDescent="0.25">
      <c r="B5" s="2"/>
      <c r="C5" s="21"/>
      <c r="D5" s="22"/>
      <c r="E5" s="22"/>
      <c r="F5" s="22"/>
      <c r="G5" s="5"/>
      <c r="H5" s="6"/>
      <c r="I5" s="6"/>
      <c r="J5" s="6"/>
      <c r="K5" s="6"/>
      <c r="L5" s="8"/>
      <c r="M5" s="23"/>
      <c r="N5" s="8"/>
      <c r="O5" s="23"/>
    </row>
    <row r="6" spans="1:15" ht="15" customHeight="1" x14ac:dyDescent="0.25">
      <c r="A6" s="24" t="s">
        <v>111</v>
      </c>
      <c r="B6" s="25"/>
      <c r="D6" s="27"/>
      <c r="E6" s="27"/>
      <c r="F6" s="27"/>
      <c r="K6" s="29"/>
      <c r="L6" s="27"/>
      <c r="M6" s="30"/>
      <c r="N6" s="27"/>
    </row>
    <row r="7" spans="1:15" s="60" customFormat="1" ht="44.25" customHeight="1" x14ac:dyDescent="0.25">
      <c r="A7" s="179" t="s">
        <v>8</v>
      </c>
      <c r="B7" s="180" t="s">
        <v>9</v>
      </c>
      <c r="C7" s="180" t="s">
        <v>10</v>
      </c>
      <c r="D7" s="181" t="s">
        <v>11</v>
      </c>
      <c r="E7" s="181" t="s">
        <v>12</v>
      </c>
      <c r="F7" s="181" t="s">
        <v>13</v>
      </c>
      <c r="G7" s="180" t="s">
        <v>14</v>
      </c>
      <c r="H7" s="180" t="s">
        <v>15</v>
      </c>
      <c r="I7" s="180"/>
      <c r="J7" s="180" t="s">
        <v>16</v>
      </c>
      <c r="K7" s="180"/>
      <c r="L7" s="179" t="s">
        <v>17</v>
      </c>
      <c r="M7" s="180" t="s">
        <v>18</v>
      </c>
      <c r="N7" s="180" t="s">
        <v>19</v>
      </c>
      <c r="O7" s="178" t="s">
        <v>20</v>
      </c>
    </row>
    <row r="8" spans="1:15" s="60" customFormat="1" ht="26.25" customHeight="1" x14ac:dyDescent="0.25">
      <c r="A8" s="179"/>
      <c r="B8" s="180"/>
      <c r="C8" s="180"/>
      <c r="D8" s="181"/>
      <c r="E8" s="181"/>
      <c r="F8" s="181"/>
      <c r="G8" s="180"/>
      <c r="H8" s="66" t="s">
        <v>21</v>
      </c>
      <c r="I8" s="67" t="s">
        <v>22</v>
      </c>
      <c r="J8" s="66" t="s">
        <v>21</v>
      </c>
      <c r="K8" s="67" t="s">
        <v>22</v>
      </c>
      <c r="L8" s="179"/>
      <c r="M8" s="180"/>
      <c r="N8" s="180"/>
      <c r="O8" s="178"/>
    </row>
    <row r="9" spans="1:15" s="60" customFormat="1" ht="41.25" customHeight="1" x14ac:dyDescent="0.25">
      <c r="A9" s="31">
        <v>1</v>
      </c>
      <c r="B9" s="32" t="s">
        <v>26</v>
      </c>
      <c r="C9" s="33" t="s">
        <v>25</v>
      </c>
      <c r="D9" s="33" t="s">
        <v>101</v>
      </c>
      <c r="E9" s="33"/>
      <c r="F9" s="33" t="s">
        <v>38</v>
      </c>
      <c r="G9" s="34" t="s">
        <v>27</v>
      </c>
      <c r="H9" s="35">
        <v>0</v>
      </c>
      <c r="I9" s="35">
        <v>2</v>
      </c>
      <c r="J9" s="35">
        <v>0</v>
      </c>
      <c r="K9" s="35">
        <v>9</v>
      </c>
      <c r="L9" s="36">
        <v>2</v>
      </c>
      <c r="M9" s="37" t="s">
        <v>28</v>
      </c>
      <c r="N9" s="37" t="s">
        <v>29</v>
      </c>
      <c r="O9" s="33" t="s">
        <v>50</v>
      </c>
    </row>
    <row r="10" spans="1:15" s="60" customFormat="1" ht="34.35" customHeight="1" x14ac:dyDescent="0.25">
      <c r="A10" s="31">
        <v>1</v>
      </c>
      <c r="B10" s="32" t="s">
        <v>30</v>
      </c>
      <c r="C10" s="33" t="s">
        <v>31</v>
      </c>
      <c r="D10" s="32" t="s">
        <v>95</v>
      </c>
      <c r="E10" s="33"/>
      <c r="F10" s="33" t="s">
        <v>83</v>
      </c>
      <c r="G10" s="34" t="s">
        <v>27</v>
      </c>
      <c r="H10" s="35">
        <v>1</v>
      </c>
      <c r="I10" s="35">
        <v>1</v>
      </c>
      <c r="J10" s="35">
        <v>5</v>
      </c>
      <c r="K10" s="35">
        <v>5</v>
      </c>
      <c r="L10" s="36">
        <v>2</v>
      </c>
      <c r="M10" s="37" t="s">
        <v>32</v>
      </c>
      <c r="N10" s="37" t="s">
        <v>29</v>
      </c>
      <c r="O10" s="33"/>
    </row>
    <row r="11" spans="1:15" s="60" customFormat="1" ht="34.35" customHeight="1" x14ac:dyDescent="0.25">
      <c r="A11" s="31">
        <v>1</v>
      </c>
      <c r="B11" s="32" t="s">
        <v>33</v>
      </c>
      <c r="C11" s="33" t="s">
        <v>34</v>
      </c>
      <c r="D11" s="33" t="s">
        <v>80</v>
      </c>
      <c r="E11" s="33"/>
      <c r="F11" s="33" t="s">
        <v>35</v>
      </c>
      <c r="G11" s="34" t="s">
        <v>27</v>
      </c>
      <c r="H11" s="35">
        <v>0</v>
      </c>
      <c r="I11" s="35">
        <v>2</v>
      </c>
      <c r="J11" s="35">
        <v>0</v>
      </c>
      <c r="K11" s="35">
        <v>9</v>
      </c>
      <c r="L11" s="36">
        <v>2</v>
      </c>
      <c r="M11" s="37" t="s">
        <v>28</v>
      </c>
      <c r="N11" s="37" t="s">
        <v>29</v>
      </c>
      <c r="O11" s="33" t="s">
        <v>107</v>
      </c>
    </row>
    <row r="12" spans="1:15" s="60" customFormat="1" ht="34.35" customHeight="1" x14ac:dyDescent="0.25">
      <c r="A12" s="31">
        <v>1</v>
      </c>
      <c r="B12" s="101" t="s">
        <v>264</v>
      </c>
      <c r="C12" s="101" t="s">
        <v>112</v>
      </c>
      <c r="D12" s="142" t="s">
        <v>113</v>
      </c>
      <c r="E12" s="32"/>
      <c r="F12" s="143" t="s">
        <v>130</v>
      </c>
      <c r="G12" s="144" t="s">
        <v>28</v>
      </c>
      <c r="H12" s="145">
        <v>0</v>
      </c>
      <c r="I12" s="145">
        <v>2</v>
      </c>
      <c r="J12" s="100">
        <f t="shared" ref="J12:K12" si="0">IF(H12=0,0,IF(H12=1,5,IF(H12=2,9,IF(H12=3,13,IF(H12=4,17)))))</f>
        <v>0</v>
      </c>
      <c r="K12" s="100">
        <f t="shared" si="0"/>
        <v>9</v>
      </c>
      <c r="L12" s="146">
        <v>2</v>
      </c>
      <c r="M12" s="147" t="s">
        <v>44</v>
      </c>
      <c r="N12" s="37" t="s">
        <v>29</v>
      </c>
      <c r="O12" s="33" t="s">
        <v>265</v>
      </c>
    </row>
    <row r="13" spans="1:15" s="60" customFormat="1" ht="34.35" customHeight="1" x14ac:dyDescent="0.25">
      <c r="A13" s="31">
        <v>1</v>
      </c>
      <c r="B13" s="32" t="s">
        <v>127</v>
      </c>
      <c r="C13" s="32" t="s">
        <v>128</v>
      </c>
      <c r="D13" s="33" t="s">
        <v>129</v>
      </c>
      <c r="E13" s="33"/>
      <c r="F13" s="33" t="s">
        <v>130</v>
      </c>
      <c r="G13" s="34" t="s">
        <v>28</v>
      </c>
      <c r="H13" s="35">
        <v>2</v>
      </c>
      <c r="I13" s="35">
        <v>0</v>
      </c>
      <c r="J13" s="100">
        <f t="shared" ref="J13:K20" si="1">IF(H13=0,0,IF(H13=1,5,IF(H13=2,9,IF(H13=3,13,IF(H13=4,17)))))</f>
        <v>9</v>
      </c>
      <c r="K13" s="100">
        <f t="shared" si="1"/>
        <v>0</v>
      </c>
      <c r="L13" s="162">
        <v>3</v>
      </c>
      <c r="M13" s="37" t="s">
        <v>32</v>
      </c>
      <c r="N13" s="37" t="s">
        <v>29</v>
      </c>
      <c r="O13" s="33" t="s">
        <v>322</v>
      </c>
    </row>
    <row r="14" spans="1:15" s="60" customFormat="1" ht="34.35" customHeight="1" x14ac:dyDescent="0.25">
      <c r="A14" s="31">
        <v>1</v>
      </c>
      <c r="B14" s="32" t="s">
        <v>131</v>
      </c>
      <c r="C14" s="32" t="s">
        <v>132</v>
      </c>
      <c r="D14" s="33" t="s">
        <v>133</v>
      </c>
      <c r="E14" s="33"/>
      <c r="F14" s="33" t="s">
        <v>130</v>
      </c>
      <c r="G14" s="34" t="s">
        <v>28</v>
      </c>
      <c r="H14" s="35">
        <v>0</v>
      </c>
      <c r="I14" s="35">
        <v>2</v>
      </c>
      <c r="J14" s="100">
        <f t="shared" si="1"/>
        <v>0</v>
      </c>
      <c r="K14" s="100">
        <f t="shared" si="1"/>
        <v>9</v>
      </c>
      <c r="L14" s="162">
        <v>2</v>
      </c>
      <c r="M14" s="37" t="s">
        <v>44</v>
      </c>
      <c r="N14" s="37" t="s">
        <v>29</v>
      </c>
      <c r="O14" s="33" t="s">
        <v>323</v>
      </c>
    </row>
    <row r="15" spans="1:15" s="60" customFormat="1" ht="34.35" customHeight="1" x14ac:dyDescent="0.25">
      <c r="A15" s="31">
        <v>1</v>
      </c>
      <c r="B15" s="32" t="s">
        <v>134</v>
      </c>
      <c r="C15" s="32" t="s">
        <v>135</v>
      </c>
      <c r="D15" s="33" t="s">
        <v>136</v>
      </c>
      <c r="E15" s="33"/>
      <c r="F15" s="33" t="s">
        <v>137</v>
      </c>
      <c r="G15" s="34" t="s">
        <v>28</v>
      </c>
      <c r="H15" s="35">
        <v>2</v>
      </c>
      <c r="I15" s="35">
        <v>0</v>
      </c>
      <c r="J15" s="100">
        <f t="shared" si="1"/>
        <v>9</v>
      </c>
      <c r="K15" s="100">
        <f t="shared" si="1"/>
        <v>0</v>
      </c>
      <c r="L15" s="162">
        <v>3</v>
      </c>
      <c r="M15" s="37" t="s">
        <v>32</v>
      </c>
      <c r="N15" s="37" t="s">
        <v>29</v>
      </c>
      <c r="O15" s="33" t="s">
        <v>138</v>
      </c>
    </row>
    <row r="16" spans="1:15" s="60" customFormat="1" ht="34.35" customHeight="1" x14ac:dyDescent="0.25">
      <c r="A16" s="31">
        <v>1</v>
      </c>
      <c r="B16" s="32" t="s">
        <v>139</v>
      </c>
      <c r="C16" s="32" t="s">
        <v>140</v>
      </c>
      <c r="D16" s="33" t="s">
        <v>141</v>
      </c>
      <c r="E16" s="33"/>
      <c r="F16" s="33" t="s">
        <v>137</v>
      </c>
      <c r="G16" s="34" t="s">
        <v>28</v>
      </c>
      <c r="H16" s="35">
        <v>0</v>
      </c>
      <c r="I16" s="35">
        <v>2</v>
      </c>
      <c r="J16" s="100">
        <f t="shared" si="1"/>
        <v>0</v>
      </c>
      <c r="K16" s="100">
        <f t="shared" si="1"/>
        <v>9</v>
      </c>
      <c r="L16" s="162">
        <v>2</v>
      </c>
      <c r="M16" s="37" t="s">
        <v>44</v>
      </c>
      <c r="N16" s="37" t="s">
        <v>29</v>
      </c>
      <c r="O16" s="33" t="s">
        <v>138</v>
      </c>
    </row>
    <row r="17" spans="1:15" s="60" customFormat="1" ht="34.35" customHeight="1" x14ac:dyDescent="0.25">
      <c r="A17" s="31">
        <v>1</v>
      </c>
      <c r="B17" s="32" t="s">
        <v>142</v>
      </c>
      <c r="C17" s="101" t="s">
        <v>143</v>
      </c>
      <c r="D17" s="101" t="s">
        <v>144</v>
      </c>
      <c r="E17" s="33"/>
      <c r="F17" s="33" t="s">
        <v>137</v>
      </c>
      <c r="G17" s="34" t="s">
        <v>28</v>
      </c>
      <c r="H17" s="35">
        <v>0</v>
      </c>
      <c r="I17" s="35">
        <v>3</v>
      </c>
      <c r="J17" s="100">
        <f t="shared" si="1"/>
        <v>0</v>
      </c>
      <c r="K17" s="100">
        <f t="shared" si="1"/>
        <v>13</v>
      </c>
      <c r="L17" s="162">
        <v>3</v>
      </c>
      <c r="M17" s="37" t="s">
        <v>44</v>
      </c>
      <c r="N17" s="37" t="s">
        <v>29</v>
      </c>
      <c r="O17" s="33" t="s">
        <v>138</v>
      </c>
    </row>
    <row r="18" spans="1:15" s="60" customFormat="1" ht="34.35" customHeight="1" x14ac:dyDescent="0.25">
      <c r="A18" s="31">
        <v>1</v>
      </c>
      <c r="B18" s="32" t="s">
        <v>145</v>
      </c>
      <c r="C18" s="32" t="s">
        <v>146</v>
      </c>
      <c r="D18" s="33" t="s">
        <v>147</v>
      </c>
      <c r="E18" s="33" t="s">
        <v>324</v>
      </c>
      <c r="F18" s="33" t="s">
        <v>137</v>
      </c>
      <c r="G18" s="34" t="s">
        <v>28</v>
      </c>
      <c r="H18" s="35">
        <v>2</v>
      </c>
      <c r="I18" s="35">
        <v>0</v>
      </c>
      <c r="J18" s="35">
        <f t="shared" si="1"/>
        <v>9</v>
      </c>
      <c r="K18" s="35">
        <f t="shared" si="1"/>
        <v>0</v>
      </c>
      <c r="L18" s="162">
        <v>3</v>
      </c>
      <c r="M18" s="37" t="s">
        <v>32</v>
      </c>
      <c r="N18" s="37" t="s">
        <v>29</v>
      </c>
      <c r="O18" s="33" t="s">
        <v>148</v>
      </c>
    </row>
    <row r="19" spans="1:15" s="60" customFormat="1" ht="34.35" customHeight="1" x14ac:dyDescent="0.25">
      <c r="A19" s="31">
        <v>1</v>
      </c>
      <c r="B19" s="32" t="s">
        <v>149</v>
      </c>
      <c r="C19" s="32" t="s">
        <v>150</v>
      </c>
      <c r="D19" s="33" t="s">
        <v>151</v>
      </c>
      <c r="E19" s="33" t="s">
        <v>324</v>
      </c>
      <c r="F19" s="33" t="s">
        <v>137</v>
      </c>
      <c r="G19" s="34" t="s">
        <v>28</v>
      </c>
      <c r="H19" s="35">
        <v>0</v>
      </c>
      <c r="I19" s="35">
        <v>2</v>
      </c>
      <c r="J19" s="35">
        <f t="shared" si="1"/>
        <v>0</v>
      </c>
      <c r="K19" s="35">
        <f t="shared" si="1"/>
        <v>9</v>
      </c>
      <c r="L19" s="162">
        <v>2</v>
      </c>
      <c r="M19" s="37" t="s">
        <v>44</v>
      </c>
      <c r="N19" s="37" t="s">
        <v>29</v>
      </c>
      <c r="O19" s="33" t="s">
        <v>148</v>
      </c>
    </row>
    <row r="20" spans="1:15" s="60" customFormat="1" ht="34.35" customHeight="1" x14ac:dyDescent="0.25">
      <c r="A20" s="31">
        <v>1</v>
      </c>
      <c r="B20" s="32" t="s">
        <v>152</v>
      </c>
      <c r="C20" s="32" t="s">
        <v>153</v>
      </c>
      <c r="D20" s="33" t="s">
        <v>154</v>
      </c>
      <c r="E20" s="33" t="s">
        <v>324</v>
      </c>
      <c r="F20" s="33" t="s">
        <v>137</v>
      </c>
      <c r="G20" s="34" t="s">
        <v>28</v>
      </c>
      <c r="H20" s="35">
        <v>0</v>
      </c>
      <c r="I20" s="35">
        <v>2</v>
      </c>
      <c r="J20" s="35">
        <f t="shared" si="1"/>
        <v>0</v>
      </c>
      <c r="K20" s="35">
        <f t="shared" si="1"/>
        <v>9</v>
      </c>
      <c r="L20" s="162">
        <v>3</v>
      </c>
      <c r="M20" s="37" t="s">
        <v>44</v>
      </c>
      <c r="N20" s="37" t="s">
        <v>29</v>
      </c>
      <c r="O20" s="33" t="s">
        <v>148</v>
      </c>
    </row>
    <row r="21" spans="1:15" s="60" customFormat="1" x14ac:dyDescent="0.25">
      <c r="A21" s="61"/>
      <c r="B21" s="62"/>
      <c r="C21" s="62"/>
      <c r="D21" s="62"/>
      <c r="E21" s="62"/>
      <c r="F21" s="62"/>
      <c r="G21" s="63"/>
      <c r="H21" s="64">
        <f>SUM(H9:H20)</f>
        <v>7</v>
      </c>
      <c r="I21" s="64">
        <f t="shared" ref="I21:K21" si="2">SUM(I9:I20)</f>
        <v>18</v>
      </c>
      <c r="J21" s="64">
        <f t="shared" si="2"/>
        <v>32</v>
      </c>
      <c r="K21" s="64">
        <f t="shared" si="2"/>
        <v>81</v>
      </c>
      <c r="L21" s="64">
        <f>SUM(L9:L20)</f>
        <v>29</v>
      </c>
      <c r="M21" s="65"/>
      <c r="N21" s="65"/>
      <c r="O21" s="62"/>
    </row>
    <row r="22" spans="1:15" s="60" customFormat="1" ht="28.5" x14ac:dyDescent="0.25">
      <c r="A22" s="61"/>
      <c r="B22" s="62"/>
      <c r="C22" s="62"/>
      <c r="D22" s="62"/>
      <c r="E22" s="62"/>
      <c r="F22" s="62"/>
      <c r="G22" s="59" t="s">
        <v>23</v>
      </c>
      <c r="H22" s="176">
        <f>SUM(H21:I21)*14</f>
        <v>350</v>
      </c>
      <c r="I22" s="177"/>
      <c r="J22" s="176">
        <f>SUM(J21:K21)</f>
        <v>113</v>
      </c>
      <c r="K22" s="177"/>
      <c r="L22" s="68"/>
      <c r="M22" s="65"/>
      <c r="N22" s="65"/>
      <c r="O22" s="62"/>
    </row>
    <row r="23" spans="1:15" s="60" customFormat="1" ht="45" customHeight="1" x14ac:dyDescent="0.25">
      <c r="A23" s="72">
        <v>2</v>
      </c>
      <c r="B23" s="71" t="s">
        <v>37</v>
      </c>
      <c r="C23" s="71" t="s">
        <v>36</v>
      </c>
      <c r="D23" s="71" t="s">
        <v>320</v>
      </c>
      <c r="E23" s="71"/>
      <c r="F23" s="71" t="s">
        <v>84</v>
      </c>
      <c r="G23" s="73" t="s">
        <v>27</v>
      </c>
      <c r="H23" s="74">
        <v>0</v>
      </c>
      <c r="I23" s="74">
        <v>2</v>
      </c>
      <c r="J23" s="74">
        <v>0</v>
      </c>
      <c r="K23" s="74">
        <v>9</v>
      </c>
      <c r="L23" s="75">
        <v>2</v>
      </c>
      <c r="M23" s="76" t="s">
        <v>28</v>
      </c>
      <c r="N23" s="76" t="s">
        <v>29</v>
      </c>
      <c r="O23" s="71" t="s">
        <v>51</v>
      </c>
    </row>
    <row r="24" spans="1:15" s="60" customFormat="1" ht="30" customHeight="1" x14ac:dyDescent="0.25">
      <c r="A24" s="72">
        <v>2</v>
      </c>
      <c r="B24" s="71" t="s">
        <v>43</v>
      </c>
      <c r="C24" s="71" t="s">
        <v>42</v>
      </c>
      <c r="D24" s="77" t="s">
        <v>94</v>
      </c>
      <c r="E24" s="71"/>
      <c r="F24" s="71" t="s">
        <v>83</v>
      </c>
      <c r="G24" s="73" t="s">
        <v>27</v>
      </c>
      <c r="H24" s="74">
        <v>0</v>
      </c>
      <c r="I24" s="74">
        <v>2</v>
      </c>
      <c r="J24" s="74">
        <v>0</v>
      </c>
      <c r="K24" s="74">
        <v>9</v>
      </c>
      <c r="L24" s="75">
        <v>2</v>
      </c>
      <c r="M24" s="76" t="s">
        <v>44</v>
      </c>
      <c r="N24" s="76" t="s">
        <v>29</v>
      </c>
      <c r="O24" s="71"/>
    </row>
    <row r="25" spans="1:15" s="60" customFormat="1" ht="30" customHeight="1" x14ac:dyDescent="0.25">
      <c r="A25" s="72">
        <v>2</v>
      </c>
      <c r="B25" s="71" t="s">
        <v>45</v>
      </c>
      <c r="C25" s="71" t="s">
        <v>46</v>
      </c>
      <c r="D25" s="71" t="s">
        <v>48</v>
      </c>
      <c r="E25" s="71"/>
      <c r="F25" s="104" t="s">
        <v>47</v>
      </c>
      <c r="G25" s="73" t="s">
        <v>27</v>
      </c>
      <c r="H25" s="74">
        <v>1</v>
      </c>
      <c r="I25" s="74">
        <v>1</v>
      </c>
      <c r="J25" s="74">
        <v>5</v>
      </c>
      <c r="K25" s="74">
        <v>5</v>
      </c>
      <c r="L25" s="75">
        <v>2</v>
      </c>
      <c r="M25" s="76" t="s">
        <v>32</v>
      </c>
      <c r="N25" s="76" t="s">
        <v>29</v>
      </c>
      <c r="O25" s="71"/>
    </row>
    <row r="26" spans="1:15" s="60" customFormat="1" ht="30" customHeight="1" x14ac:dyDescent="0.25">
      <c r="A26" s="72">
        <v>2</v>
      </c>
      <c r="B26" s="128" t="s">
        <v>266</v>
      </c>
      <c r="C26" s="128" t="s">
        <v>114</v>
      </c>
      <c r="D26" s="128" t="s">
        <v>267</v>
      </c>
      <c r="E26" s="127" t="s">
        <v>264</v>
      </c>
      <c r="F26" s="104" t="s">
        <v>137</v>
      </c>
      <c r="G26" s="73" t="s">
        <v>28</v>
      </c>
      <c r="H26" s="74">
        <v>0</v>
      </c>
      <c r="I26" s="74">
        <v>2</v>
      </c>
      <c r="J26" s="74">
        <f t="shared" ref="J26:K26" si="3">IF(H26=0,0,IF(H26=1,5,IF(H26=2,9,IF(H26=3,13,IF(H26=4,17)))))</f>
        <v>0</v>
      </c>
      <c r="K26" s="74">
        <f t="shared" si="3"/>
        <v>9</v>
      </c>
      <c r="L26" s="148">
        <v>2</v>
      </c>
      <c r="M26" s="129" t="s">
        <v>44</v>
      </c>
      <c r="N26" s="107" t="s">
        <v>29</v>
      </c>
      <c r="O26" s="104" t="s">
        <v>268</v>
      </c>
    </row>
    <row r="27" spans="1:15" s="60" customFormat="1" ht="30" customHeight="1" x14ac:dyDescent="0.25">
      <c r="A27" s="72">
        <v>2</v>
      </c>
      <c r="B27" s="104" t="s">
        <v>155</v>
      </c>
      <c r="C27" s="104" t="s">
        <v>156</v>
      </c>
      <c r="D27" s="112" t="s">
        <v>157</v>
      </c>
      <c r="E27" s="104"/>
      <c r="F27" s="104" t="s">
        <v>158</v>
      </c>
      <c r="G27" s="73" t="s">
        <v>159</v>
      </c>
      <c r="H27" s="74">
        <v>0</v>
      </c>
      <c r="I27" s="74">
        <v>2</v>
      </c>
      <c r="J27" s="74">
        <v>0</v>
      </c>
      <c r="K27" s="74">
        <v>9</v>
      </c>
      <c r="L27" s="158">
        <v>3</v>
      </c>
      <c r="M27" s="107" t="s">
        <v>44</v>
      </c>
      <c r="N27" s="107" t="s">
        <v>29</v>
      </c>
      <c r="O27" s="104" t="s">
        <v>160</v>
      </c>
    </row>
    <row r="28" spans="1:15" s="60" customFormat="1" ht="30" customHeight="1" x14ac:dyDescent="0.25">
      <c r="A28" s="72">
        <v>2</v>
      </c>
      <c r="B28" s="77" t="s">
        <v>161</v>
      </c>
      <c r="C28" s="114" t="s">
        <v>162</v>
      </c>
      <c r="D28" s="115" t="s">
        <v>163</v>
      </c>
      <c r="E28" s="77" t="s">
        <v>145</v>
      </c>
      <c r="F28" s="104" t="s">
        <v>130</v>
      </c>
      <c r="G28" s="73" t="s">
        <v>28</v>
      </c>
      <c r="H28" s="74">
        <v>2</v>
      </c>
      <c r="I28" s="74">
        <v>0</v>
      </c>
      <c r="J28" s="74">
        <f t="shared" ref="J28:K33" si="4">IF(H28=0,0,IF(H28=1,5,IF(H28=2,9,IF(H28=3,13,IF(H28=4,17)))))</f>
        <v>9</v>
      </c>
      <c r="K28" s="74">
        <f t="shared" si="4"/>
        <v>0</v>
      </c>
      <c r="L28" s="159">
        <v>3</v>
      </c>
      <c r="M28" s="117" t="s">
        <v>32</v>
      </c>
      <c r="N28" s="118" t="s">
        <v>29</v>
      </c>
      <c r="O28" s="119" t="s">
        <v>164</v>
      </c>
    </row>
    <row r="29" spans="1:15" s="60" customFormat="1" ht="30" customHeight="1" x14ac:dyDescent="0.25">
      <c r="A29" s="72">
        <v>2</v>
      </c>
      <c r="B29" s="77" t="s">
        <v>165</v>
      </c>
      <c r="C29" s="114" t="s">
        <v>166</v>
      </c>
      <c r="D29" s="120" t="s">
        <v>167</v>
      </c>
      <c r="E29" s="77" t="s">
        <v>145</v>
      </c>
      <c r="F29" s="104" t="s">
        <v>130</v>
      </c>
      <c r="G29" s="73" t="s">
        <v>28</v>
      </c>
      <c r="H29" s="74">
        <v>0</v>
      </c>
      <c r="I29" s="74">
        <v>2</v>
      </c>
      <c r="J29" s="74">
        <f t="shared" si="4"/>
        <v>0</v>
      </c>
      <c r="K29" s="74">
        <f t="shared" si="4"/>
        <v>9</v>
      </c>
      <c r="L29" s="160">
        <v>2</v>
      </c>
      <c r="M29" s="76" t="s">
        <v>44</v>
      </c>
      <c r="N29" s="76" t="s">
        <v>29</v>
      </c>
      <c r="O29" s="119" t="s">
        <v>164</v>
      </c>
    </row>
    <row r="30" spans="1:15" s="60" customFormat="1" ht="30" customHeight="1" x14ac:dyDescent="0.25">
      <c r="A30" s="72">
        <v>2</v>
      </c>
      <c r="B30" s="77" t="s">
        <v>168</v>
      </c>
      <c r="C30" s="77" t="s">
        <v>169</v>
      </c>
      <c r="D30" s="120" t="s">
        <v>170</v>
      </c>
      <c r="E30" s="77" t="s">
        <v>145</v>
      </c>
      <c r="F30" s="104" t="s">
        <v>130</v>
      </c>
      <c r="G30" s="73" t="s">
        <v>28</v>
      </c>
      <c r="H30" s="74">
        <v>0</v>
      </c>
      <c r="I30" s="74">
        <v>2</v>
      </c>
      <c r="J30" s="74">
        <f t="shared" si="4"/>
        <v>0</v>
      </c>
      <c r="K30" s="74">
        <f t="shared" si="4"/>
        <v>9</v>
      </c>
      <c r="L30" s="160">
        <v>3</v>
      </c>
      <c r="M30" s="76" t="s">
        <v>44</v>
      </c>
      <c r="N30" s="76" t="s">
        <v>29</v>
      </c>
      <c r="O30" s="119" t="s">
        <v>164</v>
      </c>
    </row>
    <row r="31" spans="1:15" s="60" customFormat="1" ht="30" customHeight="1" x14ac:dyDescent="0.25">
      <c r="A31" s="72">
        <v>2</v>
      </c>
      <c r="B31" s="103" t="s">
        <v>181</v>
      </c>
      <c r="C31" s="103" t="s">
        <v>182</v>
      </c>
      <c r="D31" s="104" t="s">
        <v>183</v>
      </c>
      <c r="E31" s="103" t="s">
        <v>325</v>
      </c>
      <c r="F31" s="104" t="s">
        <v>137</v>
      </c>
      <c r="G31" s="73" t="s">
        <v>28</v>
      </c>
      <c r="H31" s="74">
        <v>2</v>
      </c>
      <c r="I31" s="74">
        <v>0</v>
      </c>
      <c r="J31" s="74">
        <f t="shared" si="4"/>
        <v>9</v>
      </c>
      <c r="K31" s="74">
        <f t="shared" si="4"/>
        <v>0</v>
      </c>
      <c r="L31" s="158">
        <v>3</v>
      </c>
      <c r="M31" s="107" t="s">
        <v>32</v>
      </c>
      <c r="N31" s="107" t="s">
        <v>29</v>
      </c>
      <c r="O31" s="104" t="s">
        <v>184</v>
      </c>
    </row>
    <row r="32" spans="1:15" s="60" customFormat="1" ht="30" customHeight="1" x14ac:dyDescent="0.25">
      <c r="A32" s="72">
        <v>2</v>
      </c>
      <c r="B32" s="103" t="s">
        <v>185</v>
      </c>
      <c r="C32" s="103" t="s">
        <v>186</v>
      </c>
      <c r="D32" s="104" t="s">
        <v>187</v>
      </c>
      <c r="E32" s="103" t="s">
        <v>325</v>
      </c>
      <c r="F32" s="104" t="s">
        <v>137</v>
      </c>
      <c r="G32" s="73" t="s">
        <v>28</v>
      </c>
      <c r="H32" s="74">
        <v>0</v>
      </c>
      <c r="I32" s="74">
        <v>2</v>
      </c>
      <c r="J32" s="74">
        <f t="shared" si="4"/>
        <v>0</v>
      </c>
      <c r="K32" s="74">
        <f t="shared" si="4"/>
        <v>9</v>
      </c>
      <c r="L32" s="158">
        <v>2</v>
      </c>
      <c r="M32" s="107" t="s">
        <v>44</v>
      </c>
      <c r="N32" s="107" t="s">
        <v>29</v>
      </c>
      <c r="O32" s="104" t="s">
        <v>184</v>
      </c>
    </row>
    <row r="33" spans="1:15" s="60" customFormat="1" ht="30" customHeight="1" x14ac:dyDescent="0.25">
      <c r="A33" s="72">
        <v>2</v>
      </c>
      <c r="B33" s="103" t="s">
        <v>188</v>
      </c>
      <c r="C33" s="103" t="s">
        <v>189</v>
      </c>
      <c r="D33" s="104" t="s">
        <v>190</v>
      </c>
      <c r="E33" s="103" t="s">
        <v>325</v>
      </c>
      <c r="F33" s="104" t="s">
        <v>137</v>
      </c>
      <c r="G33" s="105" t="s">
        <v>28</v>
      </c>
      <c r="H33" s="106">
        <v>0</v>
      </c>
      <c r="I33" s="106">
        <v>2</v>
      </c>
      <c r="J33" s="106">
        <f t="shared" si="4"/>
        <v>0</v>
      </c>
      <c r="K33" s="106">
        <f t="shared" si="4"/>
        <v>9</v>
      </c>
      <c r="L33" s="158">
        <v>3</v>
      </c>
      <c r="M33" s="107" t="s">
        <v>44</v>
      </c>
      <c r="N33" s="107" t="s">
        <v>29</v>
      </c>
      <c r="O33" s="104" t="s">
        <v>184</v>
      </c>
    </row>
    <row r="34" spans="1:15" s="60" customFormat="1" ht="30" customHeight="1" x14ac:dyDescent="0.25">
      <c r="A34" s="165" t="s">
        <v>280</v>
      </c>
      <c r="B34" s="166"/>
      <c r="C34" s="166"/>
      <c r="D34" s="166"/>
      <c r="E34" s="167"/>
      <c r="F34" s="168"/>
      <c r="G34" s="123"/>
      <c r="H34" s="124"/>
      <c r="I34" s="124"/>
      <c r="J34" s="155"/>
      <c r="K34" s="155"/>
      <c r="L34" s="161"/>
      <c r="M34" s="126"/>
      <c r="N34" s="126"/>
      <c r="O34" s="156"/>
    </row>
    <row r="35" spans="1:15" s="60" customFormat="1" ht="30" customHeight="1" x14ac:dyDescent="0.25">
      <c r="A35" s="157">
        <v>2</v>
      </c>
      <c r="B35" s="121" t="s">
        <v>171</v>
      </c>
      <c r="C35" s="122" t="s">
        <v>332</v>
      </c>
      <c r="D35" s="122" t="s">
        <v>172</v>
      </c>
      <c r="E35" s="122"/>
      <c r="F35" s="122" t="s">
        <v>173</v>
      </c>
      <c r="G35" s="123" t="s">
        <v>28</v>
      </c>
      <c r="H35" s="124">
        <v>0</v>
      </c>
      <c r="I35" s="124">
        <v>1</v>
      </c>
      <c r="J35" s="125">
        <f t="shared" ref="J35:K37" si="5">IF(H35=0,0,IF(H35=1,5,IF(H35=2,9,IF(H35=3,13,IF(H35=4,17)))))</f>
        <v>0</v>
      </c>
      <c r="K35" s="125">
        <f t="shared" si="5"/>
        <v>5</v>
      </c>
      <c r="L35" s="169">
        <v>2</v>
      </c>
      <c r="M35" s="126" t="s">
        <v>44</v>
      </c>
      <c r="N35" s="126" t="s">
        <v>29</v>
      </c>
      <c r="O35" s="122"/>
    </row>
    <row r="36" spans="1:15" s="60" customFormat="1" ht="30" customHeight="1" x14ac:dyDescent="0.25">
      <c r="A36" s="157">
        <v>2</v>
      </c>
      <c r="B36" s="121" t="s">
        <v>175</v>
      </c>
      <c r="C36" s="122" t="s">
        <v>333</v>
      </c>
      <c r="D36" s="122" t="s">
        <v>176</v>
      </c>
      <c r="E36" s="122"/>
      <c r="F36" s="122" t="s">
        <v>177</v>
      </c>
      <c r="G36" s="123" t="s">
        <v>341</v>
      </c>
      <c r="H36" s="124">
        <v>0</v>
      </c>
      <c r="I36" s="124">
        <v>1</v>
      </c>
      <c r="J36" s="125">
        <f t="shared" si="5"/>
        <v>0</v>
      </c>
      <c r="K36" s="125">
        <f t="shared" si="5"/>
        <v>5</v>
      </c>
      <c r="L36" s="170"/>
      <c r="M36" s="126" t="s">
        <v>44</v>
      </c>
      <c r="N36" s="126" t="s">
        <v>29</v>
      </c>
      <c r="O36" s="122"/>
    </row>
    <row r="37" spans="1:15" s="60" customFormat="1" ht="30" customHeight="1" x14ac:dyDescent="0.25">
      <c r="A37" s="157">
        <v>2</v>
      </c>
      <c r="B37" s="121" t="s">
        <v>178</v>
      </c>
      <c r="C37" s="122" t="s">
        <v>334</v>
      </c>
      <c r="D37" s="122" t="s">
        <v>179</v>
      </c>
      <c r="E37" s="122"/>
      <c r="F37" s="122" t="s">
        <v>180</v>
      </c>
      <c r="G37" s="123" t="s">
        <v>341</v>
      </c>
      <c r="H37" s="124">
        <v>0</v>
      </c>
      <c r="I37" s="124">
        <v>1</v>
      </c>
      <c r="J37" s="125">
        <f t="shared" si="5"/>
        <v>0</v>
      </c>
      <c r="K37" s="125">
        <f t="shared" si="5"/>
        <v>5</v>
      </c>
      <c r="L37" s="171"/>
      <c r="M37" s="126" t="s">
        <v>44</v>
      </c>
      <c r="N37" s="126" t="s">
        <v>29</v>
      </c>
      <c r="O37" s="122"/>
    </row>
    <row r="38" spans="1:15" s="60" customFormat="1" x14ac:dyDescent="0.25">
      <c r="A38" s="61"/>
      <c r="B38" s="62"/>
      <c r="C38" s="62"/>
      <c r="D38" s="62"/>
      <c r="E38" s="62"/>
      <c r="F38" s="62"/>
      <c r="G38" s="63"/>
      <c r="H38" s="64">
        <f>SUM(H23:H35)</f>
        <v>5</v>
      </c>
      <c r="I38" s="64">
        <f t="shared" ref="I38:L38" si="6">SUM(I23:I35)</f>
        <v>18</v>
      </c>
      <c r="J38" s="64">
        <f t="shared" si="6"/>
        <v>23</v>
      </c>
      <c r="K38" s="64">
        <f t="shared" si="6"/>
        <v>82</v>
      </c>
      <c r="L38" s="64">
        <f t="shared" si="6"/>
        <v>29</v>
      </c>
      <c r="M38" s="65"/>
      <c r="N38" s="65"/>
      <c r="O38" s="62"/>
    </row>
    <row r="39" spans="1:15" s="60" customFormat="1" ht="28.5" x14ac:dyDescent="0.25">
      <c r="A39" s="61"/>
      <c r="B39" s="62"/>
      <c r="C39" s="62"/>
      <c r="D39" s="62"/>
      <c r="E39" s="62"/>
      <c r="F39" s="62"/>
      <c r="G39" s="59" t="s">
        <v>23</v>
      </c>
      <c r="H39" s="176">
        <f>SUM(H38:I38)*14</f>
        <v>322</v>
      </c>
      <c r="I39" s="177"/>
      <c r="J39" s="176">
        <f>SUM(J38:K38)</f>
        <v>105</v>
      </c>
      <c r="K39" s="177"/>
      <c r="L39" s="64"/>
      <c r="M39" s="65"/>
      <c r="N39" s="65"/>
      <c r="O39" s="62"/>
    </row>
    <row r="40" spans="1:15" s="60" customFormat="1" ht="42" customHeight="1" x14ac:dyDescent="0.25">
      <c r="A40" s="31">
        <v>3</v>
      </c>
      <c r="B40" s="33" t="s">
        <v>55</v>
      </c>
      <c r="C40" s="33" t="s">
        <v>39</v>
      </c>
      <c r="D40" s="70" t="s">
        <v>321</v>
      </c>
      <c r="E40" s="39"/>
      <c r="F40" s="33" t="s">
        <v>85</v>
      </c>
      <c r="G40" s="34" t="s">
        <v>27</v>
      </c>
      <c r="H40" s="35">
        <v>0</v>
      </c>
      <c r="I40" s="35">
        <v>2</v>
      </c>
      <c r="J40" s="35">
        <v>0</v>
      </c>
      <c r="K40" s="35">
        <v>9</v>
      </c>
      <c r="L40" s="36">
        <v>2</v>
      </c>
      <c r="M40" s="37" t="s">
        <v>28</v>
      </c>
      <c r="N40" s="37" t="s">
        <v>29</v>
      </c>
      <c r="O40" s="33" t="s">
        <v>52</v>
      </c>
    </row>
    <row r="41" spans="1:15" s="60" customFormat="1" ht="43.5" customHeight="1" x14ac:dyDescent="0.25">
      <c r="A41" s="31">
        <v>3</v>
      </c>
      <c r="B41" s="33" t="s">
        <v>56</v>
      </c>
      <c r="C41" s="33" t="s">
        <v>49</v>
      </c>
      <c r="D41" s="32" t="s">
        <v>96</v>
      </c>
      <c r="E41" s="39"/>
      <c r="F41" s="33" t="s">
        <v>85</v>
      </c>
      <c r="G41" s="34" t="s">
        <v>27</v>
      </c>
      <c r="H41" s="35">
        <v>0</v>
      </c>
      <c r="I41" s="35">
        <v>2</v>
      </c>
      <c r="J41" s="35">
        <v>0</v>
      </c>
      <c r="K41" s="35">
        <v>9</v>
      </c>
      <c r="L41" s="36">
        <v>2</v>
      </c>
      <c r="M41" s="37" t="s">
        <v>44</v>
      </c>
      <c r="N41" s="37" t="s">
        <v>29</v>
      </c>
      <c r="O41" s="33" t="s">
        <v>89</v>
      </c>
    </row>
    <row r="42" spans="1:15" s="60" customFormat="1" ht="35.450000000000003" customHeight="1" x14ac:dyDescent="0.25">
      <c r="A42" s="31">
        <v>3</v>
      </c>
      <c r="B42" s="33" t="s">
        <v>57</v>
      </c>
      <c r="C42" s="33" t="s">
        <v>54</v>
      </c>
      <c r="D42" s="32" t="s">
        <v>58</v>
      </c>
      <c r="E42" s="39"/>
      <c r="F42" s="33" t="s">
        <v>86</v>
      </c>
      <c r="G42" s="34" t="s">
        <v>27</v>
      </c>
      <c r="H42" s="35">
        <v>0</v>
      </c>
      <c r="I42" s="35">
        <v>2</v>
      </c>
      <c r="J42" s="35">
        <v>0</v>
      </c>
      <c r="K42" s="35">
        <v>9</v>
      </c>
      <c r="L42" s="36">
        <v>2</v>
      </c>
      <c r="M42" s="37" t="s">
        <v>44</v>
      </c>
      <c r="N42" s="37" t="s">
        <v>29</v>
      </c>
      <c r="O42" s="33"/>
    </row>
    <row r="43" spans="1:15" s="60" customFormat="1" ht="35.450000000000003" customHeight="1" x14ac:dyDescent="0.25">
      <c r="A43" s="31">
        <v>3</v>
      </c>
      <c r="B43" s="101" t="s">
        <v>269</v>
      </c>
      <c r="C43" s="149" t="s">
        <v>115</v>
      </c>
      <c r="D43" s="101" t="s">
        <v>270</v>
      </c>
      <c r="E43" s="101" t="s">
        <v>266</v>
      </c>
      <c r="F43" s="33" t="s">
        <v>137</v>
      </c>
      <c r="G43" s="144" t="s">
        <v>28</v>
      </c>
      <c r="H43" s="145">
        <v>0</v>
      </c>
      <c r="I43" s="145">
        <v>2</v>
      </c>
      <c r="J43" s="100">
        <f t="shared" ref="J43:K43" si="7">IF(H43=0,0,IF(H43=1,5,IF(H43=2,9,IF(H43=3,13,IF(H43=4,17)))))</f>
        <v>0</v>
      </c>
      <c r="K43" s="100">
        <f t="shared" si="7"/>
        <v>9</v>
      </c>
      <c r="L43" s="146">
        <v>2</v>
      </c>
      <c r="M43" s="147" t="s">
        <v>44</v>
      </c>
      <c r="N43" s="37" t="s">
        <v>29</v>
      </c>
      <c r="O43" s="33" t="s">
        <v>271</v>
      </c>
    </row>
    <row r="44" spans="1:15" s="60" customFormat="1" ht="35.450000000000003" customHeight="1" x14ac:dyDescent="0.25">
      <c r="A44" s="31">
        <v>3</v>
      </c>
      <c r="B44" s="32" t="s">
        <v>191</v>
      </c>
      <c r="C44" s="133" t="s">
        <v>192</v>
      </c>
      <c r="D44" s="134" t="s">
        <v>193</v>
      </c>
      <c r="E44" s="135"/>
      <c r="F44" s="33" t="s">
        <v>174</v>
      </c>
      <c r="G44" s="136" t="s">
        <v>28</v>
      </c>
      <c r="H44" s="137">
        <v>0</v>
      </c>
      <c r="I44" s="137">
        <v>3</v>
      </c>
      <c r="J44" s="35">
        <f t="shared" ref="J44:K50" si="8">IF(H44=0,0,IF(H44=1,5,IF(H44=2,9,IF(H44=3,13,IF(H44=4,17)))))</f>
        <v>0</v>
      </c>
      <c r="K44" s="35">
        <f t="shared" si="8"/>
        <v>13</v>
      </c>
      <c r="L44" s="163">
        <v>3</v>
      </c>
      <c r="M44" s="138" t="s">
        <v>44</v>
      </c>
      <c r="N44" s="37" t="s">
        <v>29</v>
      </c>
      <c r="O44" s="33" t="s">
        <v>194</v>
      </c>
    </row>
    <row r="45" spans="1:15" s="60" customFormat="1" ht="35.450000000000003" customHeight="1" x14ac:dyDescent="0.25">
      <c r="A45" s="31">
        <v>3</v>
      </c>
      <c r="B45" s="32" t="s">
        <v>195</v>
      </c>
      <c r="C45" s="113" t="s">
        <v>196</v>
      </c>
      <c r="D45" s="130" t="s">
        <v>197</v>
      </c>
      <c r="E45" s="33" t="s">
        <v>181</v>
      </c>
      <c r="F45" s="33" t="s">
        <v>137</v>
      </c>
      <c r="G45" s="34" t="s">
        <v>28</v>
      </c>
      <c r="H45" s="35">
        <v>2</v>
      </c>
      <c r="I45" s="35">
        <v>0</v>
      </c>
      <c r="J45" s="100">
        <f t="shared" si="8"/>
        <v>9</v>
      </c>
      <c r="K45" s="100">
        <f t="shared" si="8"/>
        <v>0</v>
      </c>
      <c r="L45" s="162">
        <v>3</v>
      </c>
      <c r="M45" s="37" t="s">
        <v>32</v>
      </c>
      <c r="N45" s="37" t="s">
        <v>29</v>
      </c>
      <c r="O45" s="33" t="s">
        <v>198</v>
      </c>
    </row>
    <row r="46" spans="1:15" s="60" customFormat="1" ht="35.450000000000003" customHeight="1" x14ac:dyDescent="0.25">
      <c r="A46" s="31">
        <v>3</v>
      </c>
      <c r="B46" s="32" t="s">
        <v>199</v>
      </c>
      <c r="C46" s="131" t="s">
        <v>200</v>
      </c>
      <c r="D46" s="41" t="s">
        <v>201</v>
      </c>
      <c r="E46" s="33" t="s">
        <v>181</v>
      </c>
      <c r="F46" s="33" t="s">
        <v>137</v>
      </c>
      <c r="G46" s="34" t="s">
        <v>28</v>
      </c>
      <c r="H46" s="35">
        <v>0</v>
      </c>
      <c r="I46" s="35">
        <v>2</v>
      </c>
      <c r="J46" s="100">
        <f t="shared" si="8"/>
        <v>0</v>
      </c>
      <c r="K46" s="100">
        <f t="shared" si="8"/>
        <v>9</v>
      </c>
      <c r="L46" s="162">
        <v>2</v>
      </c>
      <c r="M46" s="37" t="s">
        <v>44</v>
      </c>
      <c r="N46" s="37" t="s">
        <v>29</v>
      </c>
      <c r="O46" s="33" t="s">
        <v>198</v>
      </c>
    </row>
    <row r="47" spans="1:15" s="60" customFormat="1" ht="35.450000000000003" customHeight="1" x14ac:dyDescent="0.25">
      <c r="A47" s="31">
        <v>3</v>
      </c>
      <c r="B47" s="32" t="s">
        <v>202</v>
      </c>
      <c r="C47" s="131" t="s">
        <v>203</v>
      </c>
      <c r="D47" s="41" t="s">
        <v>204</v>
      </c>
      <c r="E47" s="33" t="s">
        <v>181</v>
      </c>
      <c r="F47" s="33" t="s">
        <v>137</v>
      </c>
      <c r="G47" s="34" t="s">
        <v>28</v>
      </c>
      <c r="H47" s="35">
        <v>0</v>
      </c>
      <c r="I47" s="35">
        <v>2</v>
      </c>
      <c r="J47" s="100">
        <f t="shared" si="8"/>
        <v>0</v>
      </c>
      <c r="K47" s="100">
        <f t="shared" si="8"/>
        <v>9</v>
      </c>
      <c r="L47" s="162">
        <v>3</v>
      </c>
      <c r="M47" s="37" t="s">
        <v>44</v>
      </c>
      <c r="N47" s="37" t="s">
        <v>29</v>
      </c>
      <c r="O47" s="33" t="s">
        <v>198</v>
      </c>
    </row>
    <row r="48" spans="1:15" s="60" customFormat="1" ht="35.450000000000003" customHeight="1" x14ac:dyDescent="0.25">
      <c r="A48" s="31">
        <v>3</v>
      </c>
      <c r="B48" s="32" t="s">
        <v>209</v>
      </c>
      <c r="C48" s="32" t="s">
        <v>210</v>
      </c>
      <c r="D48" s="132" t="s">
        <v>211</v>
      </c>
      <c r="E48" s="33" t="s">
        <v>326</v>
      </c>
      <c r="F48" s="33" t="s">
        <v>174</v>
      </c>
      <c r="G48" s="34" t="s">
        <v>28</v>
      </c>
      <c r="H48" s="35">
        <v>2</v>
      </c>
      <c r="I48" s="35">
        <v>0</v>
      </c>
      <c r="J48" s="35">
        <f t="shared" si="8"/>
        <v>9</v>
      </c>
      <c r="K48" s="35">
        <f t="shared" si="8"/>
        <v>0</v>
      </c>
      <c r="L48" s="162">
        <v>3</v>
      </c>
      <c r="M48" s="37" t="s">
        <v>32</v>
      </c>
      <c r="N48" s="34" t="s">
        <v>29</v>
      </c>
      <c r="O48" s="33" t="s">
        <v>212</v>
      </c>
    </row>
    <row r="49" spans="1:15" s="60" customFormat="1" ht="35.450000000000003" customHeight="1" x14ac:dyDescent="0.25">
      <c r="A49" s="31">
        <v>3</v>
      </c>
      <c r="B49" s="32" t="s">
        <v>213</v>
      </c>
      <c r="C49" s="32" t="s">
        <v>214</v>
      </c>
      <c r="D49" s="132" t="s">
        <v>215</v>
      </c>
      <c r="E49" s="33" t="s">
        <v>326</v>
      </c>
      <c r="F49" s="33" t="s">
        <v>174</v>
      </c>
      <c r="G49" s="34" t="s">
        <v>28</v>
      </c>
      <c r="H49" s="35">
        <v>0</v>
      </c>
      <c r="I49" s="35">
        <v>2</v>
      </c>
      <c r="J49" s="35">
        <f t="shared" si="8"/>
        <v>0</v>
      </c>
      <c r="K49" s="35">
        <f t="shared" si="8"/>
        <v>9</v>
      </c>
      <c r="L49" s="162">
        <v>2</v>
      </c>
      <c r="M49" s="37" t="s">
        <v>44</v>
      </c>
      <c r="N49" s="34" t="s">
        <v>29</v>
      </c>
      <c r="O49" s="33" t="s">
        <v>216</v>
      </c>
    </row>
    <row r="50" spans="1:15" s="60" customFormat="1" ht="35.450000000000003" customHeight="1" x14ac:dyDescent="0.25">
      <c r="A50" s="31">
        <v>3</v>
      </c>
      <c r="B50" s="32" t="s">
        <v>217</v>
      </c>
      <c r="C50" s="32" t="s">
        <v>218</v>
      </c>
      <c r="D50" s="132" t="s">
        <v>219</v>
      </c>
      <c r="E50" s="33" t="s">
        <v>326</v>
      </c>
      <c r="F50" s="33" t="s">
        <v>174</v>
      </c>
      <c r="G50" s="34" t="s">
        <v>28</v>
      </c>
      <c r="H50" s="35">
        <v>0</v>
      </c>
      <c r="I50" s="35">
        <v>2</v>
      </c>
      <c r="J50" s="35">
        <f t="shared" si="8"/>
        <v>0</v>
      </c>
      <c r="K50" s="35">
        <f t="shared" si="8"/>
        <v>9</v>
      </c>
      <c r="L50" s="162">
        <v>3</v>
      </c>
      <c r="M50" s="37" t="s">
        <v>44</v>
      </c>
      <c r="N50" s="34" t="s">
        <v>29</v>
      </c>
      <c r="O50" s="33" t="s">
        <v>220</v>
      </c>
    </row>
    <row r="51" spans="1:15" s="60" customFormat="1" x14ac:dyDescent="0.25">
      <c r="A51" s="61"/>
      <c r="B51" s="62"/>
      <c r="C51" s="62"/>
      <c r="D51" s="62"/>
      <c r="E51" s="62"/>
      <c r="F51" s="62"/>
      <c r="G51" s="63"/>
      <c r="H51" s="64">
        <f>SUM(H40:H50)</f>
        <v>4</v>
      </c>
      <c r="I51" s="64">
        <f t="shared" ref="I51:L51" si="9">SUM(I40:I50)</f>
        <v>19</v>
      </c>
      <c r="J51" s="64">
        <f t="shared" si="9"/>
        <v>18</v>
      </c>
      <c r="K51" s="64">
        <f t="shared" si="9"/>
        <v>85</v>
      </c>
      <c r="L51" s="64">
        <f t="shared" si="9"/>
        <v>27</v>
      </c>
      <c r="M51" s="65"/>
      <c r="N51" s="65"/>
      <c r="O51" s="62"/>
    </row>
    <row r="52" spans="1:15" s="60" customFormat="1" ht="28.5" x14ac:dyDescent="0.25">
      <c r="A52" s="61"/>
      <c r="B52" s="62"/>
      <c r="C52" s="62"/>
      <c r="D52" s="62"/>
      <c r="E52" s="62"/>
      <c r="F52" s="62"/>
      <c r="G52" s="59" t="s">
        <v>23</v>
      </c>
      <c r="H52" s="176">
        <f>SUM(H51:I51)*14</f>
        <v>322</v>
      </c>
      <c r="I52" s="177"/>
      <c r="J52" s="176">
        <f>SUM(J51:K51)</f>
        <v>103</v>
      </c>
      <c r="K52" s="177"/>
      <c r="L52" s="64"/>
      <c r="M52" s="65"/>
      <c r="N52" s="65"/>
      <c r="O52" s="62"/>
    </row>
    <row r="53" spans="1:15" s="60" customFormat="1" ht="39.75" customHeight="1" x14ac:dyDescent="0.25">
      <c r="A53" s="72">
        <v>4</v>
      </c>
      <c r="B53" s="71" t="s">
        <v>59</v>
      </c>
      <c r="C53" s="71" t="s">
        <v>40</v>
      </c>
      <c r="D53" s="71" t="s">
        <v>104</v>
      </c>
      <c r="E53" s="78"/>
      <c r="F53" s="71" t="s">
        <v>35</v>
      </c>
      <c r="G53" s="73" t="s">
        <v>27</v>
      </c>
      <c r="H53" s="74">
        <v>0</v>
      </c>
      <c r="I53" s="74">
        <v>2</v>
      </c>
      <c r="J53" s="74">
        <v>0</v>
      </c>
      <c r="K53" s="74">
        <v>9</v>
      </c>
      <c r="L53" s="75">
        <v>2</v>
      </c>
      <c r="M53" s="76" t="s">
        <v>28</v>
      </c>
      <c r="N53" s="76" t="s">
        <v>29</v>
      </c>
      <c r="O53" s="71" t="s">
        <v>53</v>
      </c>
    </row>
    <row r="54" spans="1:15" s="60" customFormat="1" ht="33" customHeight="1" x14ac:dyDescent="0.25">
      <c r="A54" s="72">
        <v>4</v>
      </c>
      <c r="B54" s="71" t="s">
        <v>60</v>
      </c>
      <c r="C54" s="71" t="s">
        <v>92</v>
      </c>
      <c r="D54" s="77" t="s">
        <v>97</v>
      </c>
      <c r="E54" s="78"/>
      <c r="F54" s="71" t="s">
        <v>85</v>
      </c>
      <c r="G54" s="73" t="s">
        <v>27</v>
      </c>
      <c r="H54" s="74">
        <v>0</v>
      </c>
      <c r="I54" s="74">
        <v>2</v>
      </c>
      <c r="J54" s="74">
        <v>0</v>
      </c>
      <c r="K54" s="74">
        <v>9</v>
      </c>
      <c r="L54" s="75">
        <v>2</v>
      </c>
      <c r="M54" s="76" t="s">
        <v>44</v>
      </c>
      <c r="N54" s="76" t="s">
        <v>29</v>
      </c>
      <c r="O54" s="71" t="s">
        <v>90</v>
      </c>
    </row>
    <row r="55" spans="1:15" s="60" customFormat="1" ht="33" customHeight="1" x14ac:dyDescent="0.25">
      <c r="A55" s="72">
        <v>4</v>
      </c>
      <c r="B55" s="71" t="s">
        <v>61</v>
      </c>
      <c r="C55" s="71" t="s">
        <v>106</v>
      </c>
      <c r="D55" s="71" t="s">
        <v>62</v>
      </c>
      <c r="E55" s="78"/>
      <c r="F55" s="71" t="s">
        <v>63</v>
      </c>
      <c r="G55" s="73" t="s">
        <v>27</v>
      </c>
      <c r="H55" s="74">
        <v>0</v>
      </c>
      <c r="I55" s="74">
        <v>2</v>
      </c>
      <c r="J55" s="74">
        <v>0</v>
      </c>
      <c r="K55" s="74">
        <v>9</v>
      </c>
      <c r="L55" s="75">
        <v>2</v>
      </c>
      <c r="M55" s="76" t="s">
        <v>44</v>
      </c>
      <c r="N55" s="76" t="s">
        <v>29</v>
      </c>
      <c r="O55" s="71" t="s">
        <v>87</v>
      </c>
    </row>
    <row r="56" spans="1:15" s="60" customFormat="1" ht="33" customHeight="1" x14ac:dyDescent="0.25">
      <c r="A56" s="72">
        <v>4</v>
      </c>
      <c r="B56" s="71" t="s">
        <v>338</v>
      </c>
      <c r="C56" s="71" t="s">
        <v>339</v>
      </c>
      <c r="D56" s="71" t="s">
        <v>116</v>
      </c>
      <c r="E56" s="71" t="s">
        <v>269</v>
      </c>
      <c r="F56" s="71" t="s">
        <v>130</v>
      </c>
      <c r="G56" s="73" t="s">
        <v>28</v>
      </c>
      <c r="H56" s="74">
        <v>0</v>
      </c>
      <c r="I56" s="74">
        <v>0</v>
      </c>
      <c r="J56" s="74">
        <v>0</v>
      </c>
      <c r="K56" s="74">
        <v>0</v>
      </c>
      <c r="L56" s="75">
        <v>4</v>
      </c>
      <c r="M56" s="74" t="s">
        <v>44</v>
      </c>
      <c r="N56" s="76" t="s">
        <v>29</v>
      </c>
      <c r="O56" s="71"/>
    </row>
    <row r="57" spans="1:15" s="60" customFormat="1" ht="33" customHeight="1" x14ac:dyDescent="0.25">
      <c r="A57" s="72">
        <v>4</v>
      </c>
      <c r="B57" s="77" t="s">
        <v>205</v>
      </c>
      <c r="C57" s="77" t="s">
        <v>206</v>
      </c>
      <c r="D57" s="140" t="s">
        <v>207</v>
      </c>
      <c r="E57" s="71" t="s">
        <v>181</v>
      </c>
      <c r="F57" s="71" t="s">
        <v>137</v>
      </c>
      <c r="G57" s="73" t="s">
        <v>28</v>
      </c>
      <c r="H57" s="74">
        <v>0</v>
      </c>
      <c r="I57" s="74">
        <v>3</v>
      </c>
      <c r="J57" s="116">
        <v>0</v>
      </c>
      <c r="K57" s="116">
        <v>13</v>
      </c>
      <c r="L57" s="160">
        <v>3</v>
      </c>
      <c r="M57" s="76" t="s">
        <v>44</v>
      </c>
      <c r="N57" s="76" t="s">
        <v>29</v>
      </c>
      <c r="O57" s="71" t="s">
        <v>208</v>
      </c>
    </row>
    <row r="58" spans="1:15" s="60" customFormat="1" ht="33" customHeight="1" x14ac:dyDescent="0.25">
      <c r="A58" s="72">
        <v>4</v>
      </c>
      <c r="B58" s="103" t="s">
        <v>221</v>
      </c>
      <c r="C58" s="103" t="s">
        <v>222</v>
      </c>
      <c r="D58" s="139" t="s">
        <v>223</v>
      </c>
      <c r="E58" s="104" t="s">
        <v>195</v>
      </c>
      <c r="F58" s="104" t="s">
        <v>137</v>
      </c>
      <c r="G58" s="105" t="s">
        <v>28</v>
      </c>
      <c r="H58" s="106">
        <v>0</v>
      </c>
      <c r="I58" s="106">
        <v>2</v>
      </c>
      <c r="J58" s="106">
        <f t="shared" ref="J58:K60" si="10">IF(H58=0,0,IF(H58=1,5,IF(H58=2,9,IF(H58=3,13,IF(H58=4,17)))))</f>
        <v>0</v>
      </c>
      <c r="K58" s="106">
        <f t="shared" si="10"/>
        <v>9</v>
      </c>
      <c r="L58" s="158">
        <v>3</v>
      </c>
      <c r="M58" s="107" t="s">
        <v>44</v>
      </c>
      <c r="N58" s="105" t="s">
        <v>29</v>
      </c>
      <c r="O58" s="71"/>
    </row>
    <row r="59" spans="1:15" s="60" customFormat="1" ht="33" customHeight="1" x14ac:dyDescent="0.25">
      <c r="A59" s="72">
        <v>4</v>
      </c>
      <c r="B59" s="77" t="s">
        <v>224</v>
      </c>
      <c r="C59" s="77" t="s">
        <v>225</v>
      </c>
      <c r="D59" s="77" t="s">
        <v>226</v>
      </c>
      <c r="E59" s="71" t="s">
        <v>209</v>
      </c>
      <c r="F59" s="71" t="s">
        <v>227</v>
      </c>
      <c r="G59" s="73" t="s">
        <v>28</v>
      </c>
      <c r="H59" s="74">
        <v>2</v>
      </c>
      <c r="I59" s="74">
        <v>0</v>
      </c>
      <c r="J59" s="74">
        <f t="shared" si="10"/>
        <v>9</v>
      </c>
      <c r="K59" s="74">
        <f t="shared" si="10"/>
        <v>0</v>
      </c>
      <c r="L59" s="160">
        <v>3</v>
      </c>
      <c r="M59" s="76" t="s">
        <v>32</v>
      </c>
      <c r="N59" s="76" t="s">
        <v>29</v>
      </c>
      <c r="O59" s="71" t="s">
        <v>228</v>
      </c>
    </row>
    <row r="60" spans="1:15" s="60" customFormat="1" ht="33" customHeight="1" x14ac:dyDescent="0.25">
      <c r="A60" s="72">
        <v>4</v>
      </c>
      <c r="B60" s="77" t="s">
        <v>229</v>
      </c>
      <c r="C60" s="77" t="s">
        <v>230</v>
      </c>
      <c r="D60" s="140" t="s">
        <v>231</v>
      </c>
      <c r="E60" s="71" t="s">
        <v>209</v>
      </c>
      <c r="F60" s="71" t="s">
        <v>137</v>
      </c>
      <c r="G60" s="73" t="s">
        <v>28</v>
      </c>
      <c r="H60" s="74">
        <v>0</v>
      </c>
      <c r="I60" s="74">
        <v>4</v>
      </c>
      <c r="J60" s="74">
        <f t="shared" si="10"/>
        <v>0</v>
      </c>
      <c r="K60" s="74">
        <f t="shared" si="10"/>
        <v>17</v>
      </c>
      <c r="L60" s="160">
        <v>4</v>
      </c>
      <c r="M60" s="74" t="s">
        <v>44</v>
      </c>
      <c r="N60" s="73" t="s">
        <v>29</v>
      </c>
      <c r="O60" s="71" t="s">
        <v>232</v>
      </c>
    </row>
    <row r="61" spans="1:15" s="60" customFormat="1" ht="33" customHeight="1" x14ac:dyDescent="0.25">
      <c r="A61" s="72">
        <v>4</v>
      </c>
      <c r="B61" s="77" t="s">
        <v>233</v>
      </c>
      <c r="C61" s="77" t="s">
        <v>234</v>
      </c>
      <c r="D61" s="140" t="s">
        <v>235</v>
      </c>
      <c r="E61" s="71" t="s">
        <v>209</v>
      </c>
      <c r="F61" s="71" t="s">
        <v>174</v>
      </c>
      <c r="G61" s="73" t="s">
        <v>28</v>
      </c>
      <c r="H61" s="74">
        <v>0</v>
      </c>
      <c r="I61" s="74">
        <v>3</v>
      </c>
      <c r="J61" s="74">
        <f t="shared" ref="J61:J62" si="11">IF(H61=0,0,IF(H61=1,5,IF(H61=2,9,IF(H61=3,13,IF(H61=4,17)))))</f>
        <v>0</v>
      </c>
      <c r="K61" s="74">
        <f t="shared" ref="K61:K62" si="12">IF(I61=0,0,IF(I61=1,5,IF(I61=2,9,IF(I61=3,13,IF(I61=4,17)))))</f>
        <v>13</v>
      </c>
      <c r="L61" s="160">
        <v>3</v>
      </c>
      <c r="M61" s="74" t="s">
        <v>44</v>
      </c>
      <c r="N61" s="76" t="s">
        <v>29</v>
      </c>
      <c r="O61" s="71" t="s">
        <v>236</v>
      </c>
    </row>
    <row r="62" spans="1:15" s="60" customFormat="1" ht="33" customHeight="1" x14ac:dyDescent="0.25">
      <c r="A62" s="72">
        <v>4</v>
      </c>
      <c r="B62" s="103" t="s">
        <v>237</v>
      </c>
      <c r="C62" s="103" t="s">
        <v>238</v>
      </c>
      <c r="D62" s="104" t="s">
        <v>239</v>
      </c>
      <c r="E62" s="104"/>
      <c r="F62" s="104" t="s">
        <v>130</v>
      </c>
      <c r="G62" s="105" t="s">
        <v>28</v>
      </c>
      <c r="H62" s="106">
        <v>2</v>
      </c>
      <c r="I62" s="106">
        <v>0</v>
      </c>
      <c r="J62" s="106">
        <f t="shared" si="11"/>
        <v>9</v>
      </c>
      <c r="K62" s="106">
        <f t="shared" si="12"/>
        <v>0</v>
      </c>
      <c r="L62" s="158">
        <v>2</v>
      </c>
      <c r="M62" s="107" t="s">
        <v>44</v>
      </c>
      <c r="N62" s="107" t="s">
        <v>29</v>
      </c>
      <c r="O62" s="104" t="s">
        <v>240</v>
      </c>
    </row>
    <row r="63" spans="1:15" s="60" customFormat="1" ht="33" customHeight="1" x14ac:dyDescent="0.25">
      <c r="A63" s="172" t="s">
        <v>117</v>
      </c>
      <c r="B63" s="173"/>
      <c r="C63" s="173"/>
      <c r="D63" s="173"/>
      <c r="E63" s="174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15" s="60" customFormat="1" ht="33" customHeight="1" x14ac:dyDescent="0.25">
      <c r="A64" s="80">
        <v>4</v>
      </c>
      <c r="B64" s="152" t="s">
        <v>281</v>
      </c>
      <c r="C64" s="152" t="s">
        <v>282</v>
      </c>
      <c r="D64" s="152" t="s">
        <v>283</v>
      </c>
      <c r="E64" s="152"/>
      <c r="F64" s="152" t="s">
        <v>174</v>
      </c>
      <c r="G64" s="153" t="s">
        <v>28</v>
      </c>
      <c r="H64" s="153">
        <v>0</v>
      </c>
      <c r="I64" s="153">
        <v>1</v>
      </c>
      <c r="J64" s="86">
        <f t="shared" ref="J64:K68" si="13">IF(H64=0,0,IF(H64=1,5,IF(H64=2,9,IF(H64=3,13,IF(H64=4,17)))))</f>
        <v>0</v>
      </c>
      <c r="K64" s="86">
        <f t="shared" si="13"/>
        <v>5</v>
      </c>
      <c r="L64" s="154">
        <v>2</v>
      </c>
      <c r="M64" s="153" t="s">
        <v>44</v>
      </c>
      <c r="N64" s="153" t="s">
        <v>118</v>
      </c>
      <c r="O64" s="152" t="s">
        <v>284</v>
      </c>
    </row>
    <row r="65" spans="1:15" s="60" customFormat="1" ht="33" customHeight="1" x14ac:dyDescent="0.25">
      <c r="A65" s="80">
        <v>4</v>
      </c>
      <c r="B65" s="152" t="s">
        <v>285</v>
      </c>
      <c r="C65" s="152" t="s">
        <v>286</v>
      </c>
      <c r="D65" s="152" t="s">
        <v>287</v>
      </c>
      <c r="E65" s="152"/>
      <c r="F65" s="152" t="s">
        <v>174</v>
      </c>
      <c r="G65" s="153" t="s">
        <v>28</v>
      </c>
      <c r="H65" s="153">
        <v>0</v>
      </c>
      <c r="I65" s="153">
        <v>1</v>
      </c>
      <c r="J65" s="86">
        <f t="shared" si="13"/>
        <v>0</v>
      </c>
      <c r="K65" s="86">
        <f t="shared" si="13"/>
        <v>5</v>
      </c>
      <c r="L65" s="154">
        <v>2</v>
      </c>
      <c r="M65" s="153" t="s">
        <v>44</v>
      </c>
      <c r="N65" s="153" t="s">
        <v>118</v>
      </c>
      <c r="O65" s="152" t="s">
        <v>288</v>
      </c>
    </row>
    <row r="66" spans="1:15" s="60" customFormat="1" ht="33" customHeight="1" x14ac:dyDescent="0.25">
      <c r="A66" s="80">
        <v>4</v>
      </c>
      <c r="B66" s="152" t="s">
        <v>289</v>
      </c>
      <c r="C66" s="152" t="s">
        <v>290</v>
      </c>
      <c r="D66" s="152" t="s">
        <v>291</v>
      </c>
      <c r="E66" s="152"/>
      <c r="F66" s="152" t="s">
        <v>137</v>
      </c>
      <c r="G66" s="153" t="s">
        <v>28</v>
      </c>
      <c r="H66" s="153">
        <v>0</v>
      </c>
      <c r="I66" s="153">
        <v>1</v>
      </c>
      <c r="J66" s="86">
        <f t="shared" si="13"/>
        <v>0</v>
      </c>
      <c r="K66" s="86">
        <f t="shared" si="13"/>
        <v>5</v>
      </c>
      <c r="L66" s="154">
        <v>2</v>
      </c>
      <c r="M66" s="153" t="s">
        <v>44</v>
      </c>
      <c r="N66" s="153" t="s">
        <v>118</v>
      </c>
      <c r="O66" s="152" t="s">
        <v>292</v>
      </c>
    </row>
    <row r="67" spans="1:15" s="60" customFormat="1" ht="33" customHeight="1" x14ac:dyDescent="0.25">
      <c r="A67" s="80">
        <v>4</v>
      </c>
      <c r="B67" s="152" t="s">
        <v>293</v>
      </c>
      <c r="C67" s="152" t="s">
        <v>294</v>
      </c>
      <c r="D67" s="152" t="s">
        <v>295</v>
      </c>
      <c r="E67" s="152"/>
      <c r="F67" s="152" t="s">
        <v>174</v>
      </c>
      <c r="G67" s="153" t="s">
        <v>28</v>
      </c>
      <c r="H67" s="153">
        <v>0</v>
      </c>
      <c r="I67" s="153">
        <v>1</v>
      </c>
      <c r="J67" s="86">
        <f t="shared" si="13"/>
        <v>0</v>
      </c>
      <c r="K67" s="86">
        <f t="shared" si="13"/>
        <v>5</v>
      </c>
      <c r="L67" s="154">
        <v>2</v>
      </c>
      <c r="M67" s="153" t="s">
        <v>44</v>
      </c>
      <c r="N67" s="153" t="s">
        <v>118</v>
      </c>
      <c r="O67" s="152" t="s">
        <v>296</v>
      </c>
    </row>
    <row r="68" spans="1:15" s="60" customFormat="1" ht="33" customHeight="1" x14ac:dyDescent="0.25">
      <c r="A68" s="80">
        <v>4</v>
      </c>
      <c r="B68" s="152" t="s">
        <v>297</v>
      </c>
      <c r="C68" s="152" t="s">
        <v>298</v>
      </c>
      <c r="D68" s="152" t="s">
        <v>299</v>
      </c>
      <c r="E68" s="152"/>
      <c r="F68" s="152" t="s">
        <v>300</v>
      </c>
      <c r="G68" s="153" t="s">
        <v>341</v>
      </c>
      <c r="H68" s="153">
        <v>0</v>
      </c>
      <c r="I68" s="153">
        <v>1</v>
      </c>
      <c r="J68" s="86">
        <f t="shared" si="13"/>
        <v>0</v>
      </c>
      <c r="K68" s="86">
        <f t="shared" si="13"/>
        <v>5</v>
      </c>
      <c r="L68" s="154">
        <v>2</v>
      </c>
      <c r="M68" s="153" t="s">
        <v>44</v>
      </c>
      <c r="N68" s="153" t="s">
        <v>118</v>
      </c>
      <c r="O68" s="152" t="s">
        <v>301</v>
      </c>
    </row>
    <row r="69" spans="1:15" s="60" customFormat="1" x14ac:dyDescent="0.25">
      <c r="A69" s="61"/>
      <c r="B69" s="62"/>
      <c r="C69" s="62"/>
      <c r="D69" s="62"/>
      <c r="E69" s="62"/>
      <c r="F69" s="62"/>
      <c r="G69" s="63"/>
      <c r="H69" s="64">
        <f>SUM(H53:H64)</f>
        <v>4</v>
      </c>
      <c r="I69" s="64">
        <f t="shared" ref="I69:L69" si="14">SUM(I53:I64)</f>
        <v>19</v>
      </c>
      <c r="J69" s="64">
        <f t="shared" si="14"/>
        <v>18</v>
      </c>
      <c r="K69" s="64">
        <f t="shared" si="14"/>
        <v>84</v>
      </c>
      <c r="L69" s="64">
        <f t="shared" si="14"/>
        <v>30</v>
      </c>
      <c r="M69" s="65"/>
      <c r="N69" s="65"/>
      <c r="O69" s="62"/>
    </row>
    <row r="70" spans="1:15" s="60" customFormat="1" ht="28.5" x14ac:dyDescent="0.25">
      <c r="A70" s="61"/>
      <c r="B70" s="62"/>
      <c r="C70" s="62"/>
      <c r="D70" s="62"/>
      <c r="E70" s="62"/>
      <c r="F70" s="62"/>
      <c r="G70" s="59" t="s">
        <v>23</v>
      </c>
      <c r="H70" s="176">
        <f>SUM(H69:I69)*14</f>
        <v>322</v>
      </c>
      <c r="I70" s="177"/>
      <c r="J70" s="176">
        <f>SUM(J69:K69)</f>
        <v>102</v>
      </c>
      <c r="K70" s="177"/>
      <c r="L70" s="64"/>
      <c r="M70" s="65"/>
      <c r="N70" s="65"/>
      <c r="O70" s="62"/>
    </row>
    <row r="71" spans="1:15" s="60" customFormat="1" ht="44.1" customHeight="1" x14ac:dyDescent="0.25">
      <c r="A71" s="31">
        <v>5</v>
      </c>
      <c r="B71" s="33" t="s">
        <v>93</v>
      </c>
      <c r="C71" s="38" t="s">
        <v>41</v>
      </c>
      <c r="D71" s="33" t="s">
        <v>105</v>
      </c>
      <c r="E71" s="33"/>
      <c r="F71" s="40" t="s">
        <v>100</v>
      </c>
      <c r="G71" s="34" t="s">
        <v>27</v>
      </c>
      <c r="H71" s="69">
        <v>0</v>
      </c>
      <c r="I71" s="35">
        <v>2</v>
      </c>
      <c r="J71" s="35">
        <v>0</v>
      </c>
      <c r="K71" s="35">
        <v>9</v>
      </c>
      <c r="L71" s="36">
        <v>2</v>
      </c>
      <c r="M71" s="37" t="s">
        <v>28</v>
      </c>
      <c r="N71" s="37" t="s">
        <v>29</v>
      </c>
      <c r="O71" s="33"/>
    </row>
    <row r="72" spans="1:15" s="60" customFormat="1" ht="44.1" customHeight="1" x14ac:dyDescent="0.25">
      <c r="A72" s="31">
        <v>5</v>
      </c>
      <c r="B72" s="33" t="s">
        <v>64</v>
      </c>
      <c r="C72" s="38" t="s">
        <v>66</v>
      </c>
      <c r="D72" s="41" t="s">
        <v>65</v>
      </c>
      <c r="E72" s="33"/>
      <c r="F72" s="33" t="s">
        <v>63</v>
      </c>
      <c r="G72" s="34" t="s">
        <v>27</v>
      </c>
      <c r="H72" s="35">
        <v>0</v>
      </c>
      <c r="I72" s="35">
        <v>2</v>
      </c>
      <c r="J72" s="35">
        <v>0</v>
      </c>
      <c r="K72" s="35">
        <v>9</v>
      </c>
      <c r="L72" s="36">
        <v>2</v>
      </c>
      <c r="M72" s="37" t="s">
        <v>44</v>
      </c>
      <c r="N72" s="37" t="s">
        <v>29</v>
      </c>
      <c r="O72" s="33" t="s">
        <v>88</v>
      </c>
    </row>
    <row r="73" spans="1:15" s="60" customFormat="1" ht="44.1" customHeight="1" x14ac:dyDescent="0.25">
      <c r="A73" s="31">
        <v>5</v>
      </c>
      <c r="B73" s="33" t="s">
        <v>340</v>
      </c>
      <c r="C73" s="38" t="s">
        <v>339</v>
      </c>
      <c r="D73" s="41"/>
      <c r="E73" s="33"/>
      <c r="F73" s="33"/>
      <c r="G73" s="34"/>
      <c r="H73" s="35"/>
      <c r="I73" s="35"/>
      <c r="J73" s="35"/>
      <c r="K73" s="35"/>
      <c r="L73" s="36"/>
      <c r="M73" s="37"/>
      <c r="N73" s="37"/>
      <c r="O73" s="33"/>
    </row>
    <row r="74" spans="1:15" s="60" customFormat="1" ht="44.1" customHeight="1" x14ac:dyDescent="0.25">
      <c r="A74" s="31">
        <v>5</v>
      </c>
      <c r="B74" s="32" t="s">
        <v>241</v>
      </c>
      <c r="C74" s="32" t="s">
        <v>242</v>
      </c>
      <c r="D74" s="33" t="s">
        <v>243</v>
      </c>
      <c r="E74" s="33" t="s">
        <v>209</v>
      </c>
      <c r="F74" s="33" t="s">
        <v>130</v>
      </c>
      <c r="G74" s="34" t="s">
        <v>28</v>
      </c>
      <c r="H74" s="35">
        <v>2</v>
      </c>
      <c r="I74" s="35">
        <v>0</v>
      </c>
      <c r="J74" s="35">
        <f t="shared" ref="J74:K79" si="15">IF(H74=0,0,IF(H74=1,5,IF(H74=2,9,IF(H74=3,13,IF(H74=4,17)))))</f>
        <v>9</v>
      </c>
      <c r="K74" s="35">
        <f t="shared" si="15"/>
        <v>0</v>
      </c>
      <c r="L74" s="162">
        <v>3</v>
      </c>
      <c r="M74" s="37" t="s">
        <v>32</v>
      </c>
      <c r="N74" s="37" t="s">
        <v>29</v>
      </c>
      <c r="O74" s="33" t="s">
        <v>244</v>
      </c>
    </row>
    <row r="75" spans="1:15" s="60" customFormat="1" ht="44.1" customHeight="1" x14ac:dyDescent="0.25">
      <c r="A75" s="31">
        <v>5</v>
      </c>
      <c r="B75" s="32" t="s">
        <v>245</v>
      </c>
      <c r="C75" s="32" t="s">
        <v>246</v>
      </c>
      <c r="D75" s="33" t="s">
        <v>247</v>
      </c>
      <c r="E75" s="33" t="s">
        <v>209</v>
      </c>
      <c r="F75" s="33" t="s">
        <v>130</v>
      </c>
      <c r="G75" s="34" t="s">
        <v>28</v>
      </c>
      <c r="H75" s="35">
        <v>0</v>
      </c>
      <c r="I75" s="35">
        <v>1</v>
      </c>
      <c r="J75" s="35">
        <f t="shared" si="15"/>
        <v>0</v>
      </c>
      <c r="K75" s="35">
        <f t="shared" si="15"/>
        <v>5</v>
      </c>
      <c r="L75" s="162">
        <v>2</v>
      </c>
      <c r="M75" s="37" t="s">
        <v>44</v>
      </c>
      <c r="N75" s="37" t="s">
        <v>29</v>
      </c>
      <c r="O75" s="33" t="s">
        <v>244</v>
      </c>
    </row>
    <row r="76" spans="1:15" s="60" customFormat="1" ht="44.1" customHeight="1" x14ac:dyDescent="0.25">
      <c r="A76" s="31">
        <v>5</v>
      </c>
      <c r="B76" s="32" t="s">
        <v>248</v>
      </c>
      <c r="C76" s="32" t="s">
        <v>249</v>
      </c>
      <c r="D76" s="33" t="s">
        <v>250</v>
      </c>
      <c r="E76" s="33" t="s">
        <v>209</v>
      </c>
      <c r="F76" s="33" t="s">
        <v>174</v>
      </c>
      <c r="G76" s="34" t="s">
        <v>28</v>
      </c>
      <c r="H76" s="35">
        <v>2</v>
      </c>
      <c r="I76" s="35">
        <v>0</v>
      </c>
      <c r="J76" s="35">
        <f t="shared" si="15"/>
        <v>9</v>
      </c>
      <c r="K76" s="35">
        <f t="shared" si="15"/>
        <v>0</v>
      </c>
      <c r="L76" s="162">
        <v>3</v>
      </c>
      <c r="M76" s="37" t="s">
        <v>32</v>
      </c>
      <c r="N76" s="37" t="s">
        <v>29</v>
      </c>
      <c r="O76" s="33" t="s">
        <v>251</v>
      </c>
    </row>
    <row r="77" spans="1:15" s="60" customFormat="1" ht="44.1" customHeight="1" x14ac:dyDescent="0.25">
      <c r="A77" s="31">
        <v>5</v>
      </c>
      <c r="B77" s="32" t="s">
        <v>252</v>
      </c>
      <c r="C77" s="32" t="s">
        <v>253</v>
      </c>
      <c r="D77" s="33" t="s">
        <v>254</v>
      </c>
      <c r="E77" s="33" t="s">
        <v>209</v>
      </c>
      <c r="F77" s="33" t="s">
        <v>130</v>
      </c>
      <c r="G77" s="34" t="s">
        <v>28</v>
      </c>
      <c r="H77" s="35">
        <v>0</v>
      </c>
      <c r="I77" s="35">
        <v>3</v>
      </c>
      <c r="J77" s="100">
        <f t="shared" si="15"/>
        <v>0</v>
      </c>
      <c r="K77" s="100">
        <f t="shared" si="15"/>
        <v>13</v>
      </c>
      <c r="L77" s="162">
        <v>4</v>
      </c>
      <c r="M77" s="37" t="s">
        <v>44</v>
      </c>
      <c r="N77" s="37" t="s">
        <v>29</v>
      </c>
      <c r="O77" s="33" t="s">
        <v>255</v>
      </c>
    </row>
    <row r="78" spans="1:15" s="60" customFormat="1" ht="44.1" customHeight="1" x14ac:dyDescent="0.25">
      <c r="A78" s="31">
        <v>5</v>
      </c>
      <c r="B78" s="32" t="s">
        <v>256</v>
      </c>
      <c r="C78" s="40" t="s">
        <v>257</v>
      </c>
      <c r="D78" s="108" t="s">
        <v>258</v>
      </c>
      <c r="E78" s="108" t="s">
        <v>327</v>
      </c>
      <c r="F78" s="108" t="s">
        <v>130</v>
      </c>
      <c r="G78" s="109" t="s">
        <v>28</v>
      </c>
      <c r="H78" s="110">
        <v>2</v>
      </c>
      <c r="I78" s="110">
        <v>0</v>
      </c>
      <c r="J78" s="100">
        <f t="shared" si="15"/>
        <v>9</v>
      </c>
      <c r="K78" s="100">
        <f t="shared" si="15"/>
        <v>0</v>
      </c>
      <c r="L78" s="164">
        <v>3</v>
      </c>
      <c r="M78" s="111" t="s">
        <v>32</v>
      </c>
      <c r="N78" s="111" t="s">
        <v>29</v>
      </c>
      <c r="O78" s="108" t="s">
        <v>259</v>
      </c>
    </row>
    <row r="79" spans="1:15" s="60" customFormat="1" ht="44.1" customHeight="1" x14ac:dyDescent="0.25">
      <c r="A79" s="31">
        <v>5</v>
      </c>
      <c r="B79" s="32" t="s">
        <v>260</v>
      </c>
      <c r="C79" s="40" t="s">
        <v>261</v>
      </c>
      <c r="D79" s="108" t="s">
        <v>262</v>
      </c>
      <c r="E79" s="108" t="s">
        <v>327</v>
      </c>
      <c r="F79" s="108" t="s">
        <v>130</v>
      </c>
      <c r="G79" s="109" t="s">
        <v>28</v>
      </c>
      <c r="H79" s="110">
        <v>0</v>
      </c>
      <c r="I79" s="110">
        <v>1</v>
      </c>
      <c r="J79" s="100">
        <f t="shared" si="15"/>
        <v>0</v>
      </c>
      <c r="K79" s="100">
        <f t="shared" si="15"/>
        <v>5</v>
      </c>
      <c r="L79" s="164">
        <v>2</v>
      </c>
      <c r="M79" s="111" t="s">
        <v>44</v>
      </c>
      <c r="N79" s="111" t="s">
        <v>29</v>
      </c>
      <c r="O79" s="108" t="s">
        <v>259</v>
      </c>
    </row>
    <row r="80" spans="1:15" s="60" customFormat="1" ht="44.1" customHeight="1" x14ac:dyDescent="0.25">
      <c r="A80" s="31">
        <v>5</v>
      </c>
      <c r="B80" s="33" t="s">
        <v>272</v>
      </c>
      <c r="C80" s="32" t="s">
        <v>273</v>
      </c>
      <c r="D80" s="132" t="s">
        <v>119</v>
      </c>
      <c r="E80" s="108" t="s">
        <v>327</v>
      </c>
      <c r="F80" s="33" t="s">
        <v>137</v>
      </c>
      <c r="G80" s="34" t="s">
        <v>28</v>
      </c>
      <c r="H80" s="35">
        <v>0</v>
      </c>
      <c r="I80" s="35">
        <v>0</v>
      </c>
      <c r="J80" s="102">
        <v>0</v>
      </c>
      <c r="K80" s="102">
        <v>0</v>
      </c>
      <c r="L80" s="36">
        <v>0</v>
      </c>
      <c r="M80" s="37" t="s">
        <v>120</v>
      </c>
      <c r="N80" s="111" t="s">
        <v>29</v>
      </c>
      <c r="O80" s="108" t="s">
        <v>274</v>
      </c>
    </row>
    <row r="81" spans="1:15" s="60" customFormat="1" ht="44.1" customHeight="1" x14ac:dyDescent="0.25">
      <c r="A81" s="31">
        <v>5</v>
      </c>
      <c r="B81" s="108" t="s">
        <v>275</v>
      </c>
      <c r="C81" s="108" t="s">
        <v>121</v>
      </c>
      <c r="D81" s="108" t="s">
        <v>276</v>
      </c>
      <c r="E81" s="108"/>
      <c r="F81" s="108" t="s">
        <v>137</v>
      </c>
      <c r="G81" s="109" t="s">
        <v>28</v>
      </c>
      <c r="H81" s="110">
        <v>0</v>
      </c>
      <c r="I81" s="110">
        <v>0</v>
      </c>
      <c r="J81" s="100">
        <v>0</v>
      </c>
      <c r="K81" s="100">
        <v>0</v>
      </c>
      <c r="L81" s="150">
        <v>0</v>
      </c>
      <c r="M81" s="111" t="s">
        <v>122</v>
      </c>
      <c r="N81" s="111" t="s">
        <v>29</v>
      </c>
      <c r="O81" s="108"/>
    </row>
    <row r="82" spans="1:15" s="60" customFormat="1" ht="44.1" customHeight="1" x14ac:dyDescent="0.25">
      <c r="A82" s="172" t="s">
        <v>117</v>
      </c>
      <c r="B82" s="173"/>
      <c r="C82" s="173"/>
      <c r="D82" s="173"/>
      <c r="E82" s="174"/>
      <c r="F82" s="79"/>
      <c r="G82" s="79"/>
      <c r="H82" s="79"/>
      <c r="I82" s="79"/>
      <c r="J82" s="79"/>
      <c r="K82" s="79"/>
      <c r="L82" s="79"/>
      <c r="M82" s="79"/>
      <c r="N82" s="79"/>
      <c r="O82" s="79"/>
    </row>
    <row r="83" spans="1:15" s="60" customFormat="1" ht="44.1" customHeight="1" x14ac:dyDescent="0.25">
      <c r="A83" s="80">
        <v>5</v>
      </c>
      <c r="B83" s="152" t="s">
        <v>281</v>
      </c>
      <c r="C83" s="152" t="s">
        <v>282</v>
      </c>
      <c r="D83" s="152" t="s">
        <v>283</v>
      </c>
      <c r="E83" s="152"/>
      <c r="F83" s="152" t="s">
        <v>174</v>
      </c>
      <c r="G83" s="153" t="s">
        <v>28</v>
      </c>
      <c r="H83" s="153">
        <v>0</v>
      </c>
      <c r="I83" s="153">
        <v>1</v>
      </c>
      <c r="J83" s="86">
        <f t="shared" ref="J83:K87" si="16">IF(H83=0,0,IF(H83=1,5,IF(H83=2,9,IF(H83=3,13,IF(H83=4,17)))))</f>
        <v>0</v>
      </c>
      <c r="K83" s="86">
        <f t="shared" si="16"/>
        <v>5</v>
      </c>
      <c r="L83" s="154">
        <v>2</v>
      </c>
      <c r="M83" s="153" t="s">
        <v>44</v>
      </c>
      <c r="N83" s="153" t="s">
        <v>118</v>
      </c>
      <c r="O83" s="152" t="s">
        <v>284</v>
      </c>
    </row>
    <row r="84" spans="1:15" s="60" customFormat="1" ht="44.1" customHeight="1" x14ac:dyDescent="0.25">
      <c r="A84" s="80">
        <v>5</v>
      </c>
      <c r="B84" s="152" t="s">
        <v>285</v>
      </c>
      <c r="C84" s="152" t="s">
        <v>286</v>
      </c>
      <c r="D84" s="152" t="s">
        <v>287</v>
      </c>
      <c r="E84" s="152"/>
      <c r="F84" s="152" t="s">
        <v>174</v>
      </c>
      <c r="G84" s="153" t="s">
        <v>28</v>
      </c>
      <c r="H84" s="153">
        <v>0</v>
      </c>
      <c r="I84" s="153">
        <v>1</v>
      </c>
      <c r="J84" s="86">
        <f t="shared" si="16"/>
        <v>0</v>
      </c>
      <c r="K84" s="86">
        <f t="shared" si="16"/>
        <v>5</v>
      </c>
      <c r="L84" s="154">
        <v>2</v>
      </c>
      <c r="M84" s="153" t="s">
        <v>44</v>
      </c>
      <c r="N84" s="153" t="s">
        <v>118</v>
      </c>
      <c r="O84" s="152" t="s">
        <v>288</v>
      </c>
    </row>
    <row r="85" spans="1:15" s="60" customFormat="1" ht="44.1" customHeight="1" x14ac:dyDescent="0.25">
      <c r="A85" s="80">
        <v>5</v>
      </c>
      <c r="B85" s="152" t="s">
        <v>289</v>
      </c>
      <c r="C85" s="152" t="s">
        <v>290</v>
      </c>
      <c r="D85" s="152" t="s">
        <v>291</v>
      </c>
      <c r="E85" s="152"/>
      <c r="F85" s="152" t="s">
        <v>137</v>
      </c>
      <c r="G85" s="153" t="s">
        <v>28</v>
      </c>
      <c r="H85" s="153">
        <v>0</v>
      </c>
      <c r="I85" s="153">
        <v>1</v>
      </c>
      <c r="J85" s="86">
        <f t="shared" si="16"/>
        <v>0</v>
      </c>
      <c r="K85" s="86">
        <f t="shared" si="16"/>
        <v>5</v>
      </c>
      <c r="L85" s="154">
        <v>2</v>
      </c>
      <c r="M85" s="153" t="s">
        <v>44</v>
      </c>
      <c r="N85" s="153" t="s">
        <v>118</v>
      </c>
      <c r="O85" s="152" t="s">
        <v>292</v>
      </c>
    </row>
    <row r="86" spans="1:15" s="60" customFormat="1" ht="44.1" customHeight="1" x14ac:dyDescent="0.25">
      <c r="A86" s="80">
        <v>5</v>
      </c>
      <c r="B86" s="152" t="s">
        <v>293</v>
      </c>
      <c r="C86" s="152" t="s">
        <v>294</v>
      </c>
      <c r="D86" s="152" t="s">
        <v>295</v>
      </c>
      <c r="E86" s="152"/>
      <c r="F86" s="152" t="s">
        <v>174</v>
      </c>
      <c r="G86" s="153" t="s">
        <v>28</v>
      </c>
      <c r="H86" s="153">
        <v>0</v>
      </c>
      <c r="I86" s="153">
        <v>1</v>
      </c>
      <c r="J86" s="86">
        <f t="shared" si="16"/>
        <v>0</v>
      </c>
      <c r="K86" s="86">
        <f t="shared" si="16"/>
        <v>5</v>
      </c>
      <c r="L86" s="154">
        <v>2</v>
      </c>
      <c r="M86" s="153" t="s">
        <v>44</v>
      </c>
      <c r="N86" s="153" t="s">
        <v>118</v>
      </c>
      <c r="O86" s="152" t="s">
        <v>296</v>
      </c>
    </row>
    <row r="87" spans="1:15" s="60" customFormat="1" ht="44.1" customHeight="1" x14ac:dyDescent="0.25">
      <c r="A87" s="80">
        <v>5</v>
      </c>
      <c r="B87" s="152" t="s">
        <v>297</v>
      </c>
      <c r="C87" s="152" t="s">
        <v>298</v>
      </c>
      <c r="D87" s="152" t="s">
        <v>299</v>
      </c>
      <c r="E87" s="152"/>
      <c r="F87" s="152" t="s">
        <v>300</v>
      </c>
      <c r="G87" s="153" t="s">
        <v>341</v>
      </c>
      <c r="H87" s="153">
        <v>0</v>
      </c>
      <c r="I87" s="153">
        <v>1</v>
      </c>
      <c r="J87" s="86">
        <f t="shared" si="16"/>
        <v>0</v>
      </c>
      <c r="K87" s="86">
        <f t="shared" si="16"/>
        <v>5</v>
      </c>
      <c r="L87" s="154">
        <v>2</v>
      </c>
      <c r="M87" s="153" t="s">
        <v>44</v>
      </c>
      <c r="N87" s="153" t="s">
        <v>118</v>
      </c>
      <c r="O87" s="152" t="s">
        <v>301</v>
      </c>
    </row>
    <row r="88" spans="1:15" s="60" customFormat="1" ht="43.9" customHeight="1" x14ac:dyDescent="0.25">
      <c r="A88" s="175" t="s">
        <v>109</v>
      </c>
      <c r="B88" s="175"/>
      <c r="C88" s="175"/>
      <c r="D88" s="175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</row>
    <row r="89" spans="1:15" s="60" customFormat="1" ht="44.1" customHeight="1" x14ac:dyDescent="0.25">
      <c r="A89" s="82">
        <v>5</v>
      </c>
      <c r="B89" s="81" t="s">
        <v>67</v>
      </c>
      <c r="C89" s="83" t="s">
        <v>82</v>
      </c>
      <c r="D89" s="84" t="s">
        <v>81</v>
      </c>
      <c r="E89" s="81"/>
      <c r="F89" s="81" t="s">
        <v>84</v>
      </c>
      <c r="G89" s="85" t="s">
        <v>27</v>
      </c>
      <c r="H89" s="86">
        <v>0</v>
      </c>
      <c r="I89" s="86">
        <v>1</v>
      </c>
      <c r="J89" s="86">
        <v>0</v>
      </c>
      <c r="K89" s="86">
        <v>5</v>
      </c>
      <c r="L89" s="87">
        <v>2</v>
      </c>
      <c r="M89" s="88" t="s">
        <v>44</v>
      </c>
      <c r="N89" s="88" t="s">
        <v>118</v>
      </c>
      <c r="O89" s="81"/>
    </row>
    <row r="90" spans="1:15" s="60" customFormat="1" ht="44.1" customHeight="1" x14ac:dyDescent="0.25">
      <c r="A90" s="82">
        <v>5</v>
      </c>
      <c r="B90" s="81" t="s">
        <v>69</v>
      </c>
      <c r="C90" s="83" t="s">
        <v>68</v>
      </c>
      <c r="D90" s="89" t="s">
        <v>98</v>
      </c>
      <c r="E90" s="81"/>
      <c r="F90" s="81" t="s">
        <v>100</v>
      </c>
      <c r="G90" s="85" t="s">
        <v>27</v>
      </c>
      <c r="H90" s="86">
        <v>0</v>
      </c>
      <c r="I90" s="86">
        <v>1</v>
      </c>
      <c r="J90" s="86">
        <v>0</v>
      </c>
      <c r="K90" s="86">
        <v>5</v>
      </c>
      <c r="L90" s="87">
        <v>2</v>
      </c>
      <c r="M90" s="88" t="s">
        <v>44</v>
      </c>
      <c r="N90" s="88" t="s">
        <v>118</v>
      </c>
      <c r="O90" s="81"/>
    </row>
    <row r="91" spans="1:15" s="60" customFormat="1" ht="44.1" customHeight="1" x14ac:dyDescent="0.25">
      <c r="A91" s="82">
        <v>5</v>
      </c>
      <c r="B91" s="81" t="s">
        <v>70</v>
      </c>
      <c r="C91" s="83" t="s">
        <v>73</v>
      </c>
      <c r="D91" s="84" t="s">
        <v>102</v>
      </c>
      <c r="E91" s="81"/>
      <c r="F91" s="81" t="s">
        <v>38</v>
      </c>
      <c r="G91" s="85" t="s">
        <v>27</v>
      </c>
      <c r="H91" s="86">
        <v>0</v>
      </c>
      <c r="I91" s="86">
        <v>1</v>
      </c>
      <c r="J91" s="86">
        <v>0</v>
      </c>
      <c r="K91" s="86">
        <v>5</v>
      </c>
      <c r="L91" s="87">
        <v>2</v>
      </c>
      <c r="M91" s="88" t="s">
        <v>44</v>
      </c>
      <c r="N91" s="88" t="s">
        <v>118</v>
      </c>
      <c r="O91" s="81"/>
    </row>
    <row r="92" spans="1:15" s="60" customFormat="1" ht="44.1" customHeight="1" x14ac:dyDescent="0.25">
      <c r="A92" s="82">
        <v>5</v>
      </c>
      <c r="B92" s="81" t="s">
        <v>72</v>
      </c>
      <c r="C92" s="83" t="s">
        <v>71</v>
      </c>
      <c r="D92" s="89" t="s">
        <v>99</v>
      </c>
      <c r="E92" s="81"/>
      <c r="F92" s="81" t="s">
        <v>91</v>
      </c>
      <c r="G92" s="85" t="s">
        <v>27</v>
      </c>
      <c r="H92" s="86">
        <v>0</v>
      </c>
      <c r="I92" s="86">
        <v>1</v>
      </c>
      <c r="J92" s="86">
        <v>0</v>
      </c>
      <c r="K92" s="86">
        <v>5</v>
      </c>
      <c r="L92" s="87">
        <v>2</v>
      </c>
      <c r="M92" s="88" t="s">
        <v>44</v>
      </c>
      <c r="N92" s="88" t="s">
        <v>118</v>
      </c>
      <c r="O92" s="81"/>
    </row>
    <row r="93" spans="1:15" s="60" customFormat="1" x14ac:dyDescent="0.25">
      <c r="A93" s="61"/>
      <c r="B93" s="62"/>
      <c r="C93" s="62"/>
      <c r="D93" s="62"/>
      <c r="E93" s="62"/>
      <c r="F93" s="62"/>
      <c r="G93" s="63"/>
      <c r="H93" s="64">
        <f>SUM(H71:H83,H89)</f>
        <v>6</v>
      </c>
      <c r="I93" s="64">
        <f t="shared" ref="I93:L93" si="17">SUM(I71:I83,I89)</f>
        <v>11</v>
      </c>
      <c r="J93" s="64">
        <f t="shared" si="17"/>
        <v>27</v>
      </c>
      <c r="K93" s="64">
        <f t="shared" si="17"/>
        <v>51</v>
      </c>
      <c r="L93" s="64">
        <f t="shared" si="17"/>
        <v>25</v>
      </c>
      <c r="M93" s="65"/>
      <c r="N93" s="65"/>
      <c r="O93" s="62"/>
    </row>
    <row r="94" spans="1:15" s="60" customFormat="1" ht="28.5" x14ac:dyDescent="0.25">
      <c r="A94" s="61"/>
      <c r="B94" s="62"/>
      <c r="C94" s="62"/>
      <c r="D94" s="62"/>
      <c r="E94" s="62"/>
      <c r="F94" s="62"/>
      <c r="G94" s="59" t="s">
        <v>23</v>
      </c>
      <c r="H94" s="176">
        <f>SUM(H93:I93)*14</f>
        <v>238</v>
      </c>
      <c r="I94" s="177"/>
      <c r="J94" s="176">
        <f>SUM(J93:K93)</f>
        <v>78</v>
      </c>
      <c r="K94" s="177"/>
      <c r="L94" s="64"/>
      <c r="M94" s="65"/>
      <c r="N94" s="65"/>
      <c r="O94" s="62"/>
    </row>
    <row r="95" spans="1:15" s="60" customFormat="1" ht="44.1" customHeight="1" x14ac:dyDescent="0.25">
      <c r="A95" s="72">
        <v>6</v>
      </c>
      <c r="B95" s="90" t="s">
        <v>79</v>
      </c>
      <c r="C95" s="91" t="s">
        <v>108</v>
      </c>
      <c r="D95" s="90" t="s">
        <v>110</v>
      </c>
      <c r="E95" s="90"/>
      <c r="F95" s="90" t="s">
        <v>85</v>
      </c>
      <c r="G95" s="92" t="s">
        <v>27</v>
      </c>
      <c r="H95" s="93"/>
      <c r="I95" s="93"/>
      <c r="J95" s="93"/>
      <c r="K95" s="93"/>
      <c r="L95" s="94">
        <v>14</v>
      </c>
      <c r="M95" s="95" t="s">
        <v>44</v>
      </c>
      <c r="N95" s="95" t="s">
        <v>29</v>
      </c>
      <c r="O95" s="90"/>
    </row>
    <row r="96" spans="1:15" s="60" customFormat="1" ht="44.1" customHeight="1" x14ac:dyDescent="0.25">
      <c r="A96" s="72">
        <v>6</v>
      </c>
      <c r="B96" s="71" t="s">
        <v>75</v>
      </c>
      <c r="C96" s="77" t="s">
        <v>74</v>
      </c>
      <c r="D96" s="71" t="s">
        <v>103</v>
      </c>
      <c r="E96" s="71"/>
      <c r="F96" s="71" t="s">
        <v>83</v>
      </c>
      <c r="G96" s="73" t="s">
        <v>27</v>
      </c>
      <c r="H96" s="74">
        <v>0</v>
      </c>
      <c r="I96" s="74">
        <v>2</v>
      </c>
      <c r="J96" s="74">
        <v>0</v>
      </c>
      <c r="K96" s="74">
        <v>9</v>
      </c>
      <c r="L96" s="75">
        <v>2</v>
      </c>
      <c r="M96" s="76" t="s">
        <v>28</v>
      </c>
      <c r="N96" s="76" t="s">
        <v>29</v>
      </c>
      <c r="O96" s="71"/>
    </row>
    <row r="97" spans="1:15" s="60" customFormat="1" ht="44.1" customHeight="1" x14ac:dyDescent="0.25">
      <c r="A97" s="72">
        <v>6</v>
      </c>
      <c r="B97" s="71" t="s">
        <v>76</v>
      </c>
      <c r="C97" s="77" t="s">
        <v>77</v>
      </c>
      <c r="D97" s="77" t="s">
        <v>78</v>
      </c>
      <c r="E97" s="71"/>
      <c r="F97" s="71" t="s">
        <v>100</v>
      </c>
      <c r="G97" s="73" t="s">
        <v>27</v>
      </c>
      <c r="H97" s="74"/>
      <c r="I97" s="74"/>
      <c r="J97" s="74"/>
      <c r="K97" s="74"/>
      <c r="L97" s="75">
        <v>5</v>
      </c>
      <c r="M97" s="76" t="s">
        <v>44</v>
      </c>
      <c r="N97" s="76" t="s">
        <v>29</v>
      </c>
      <c r="O97" s="71"/>
    </row>
    <row r="98" spans="1:15" s="60" customFormat="1" ht="44.1" customHeight="1" x14ac:dyDescent="0.25">
      <c r="A98" s="96">
        <v>6</v>
      </c>
      <c r="B98" s="104" t="s">
        <v>277</v>
      </c>
      <c r="C98" s="103" t="s">
        <v>123</v>
      </c>
      <c r="D98" s="104" t="s">
        <v>278</v>
      </c>
      <c r="E98" s="104"/>
      <c r="F98" s="104" t="s">
        <v>130</v>
      </c>
      <c r="G98" s="105" t="s">
        <v>28</v>
      </c>
      <c r="H98" s="106">
        <v>0</v>
      </c>
      <c r="I98" s="106">
        <v>2</v>
      </c>
      <c r="J98" s="106">
        <f t="shared" ref="J98:K98" si="18">IF(H98=0,0,IF(H98=1,5,IF(H98=2,9,IF(H98=3,13,IF(H98=4,17)))))</f>
        <v>0</v>
      </c>
      <c r="K98" s="106">
        <f t="shared" si="18"/>
        <v>9</v>
      </c>
      <c r="L98" s="151">
        <v>2</v>
      </c>
      <c r="M98" s="107" t="s">
        <v>28</v>
      </c>
      <c r="N98" s="107" t="s">
        <v>29</v>
      </c>
      <c r="O98" s="104"/>
    </row>
    <row r="99" spans="1:15" s="60" customFormat="1" ht="44.1" customHeight="1" x14ac:dyDescent="0.25">
      <c r="A99" s="97">
        <v>6</v>
      </c>
      <c r="B99" s="104" t="s">
        <v>279</v>
      </c>
      <c r="C99" s="104" t="s">
        <v>124</v>
      </c>
      <c r="D99" s="104" t="s">
        <v>125</v>
      </c>
      <c r="E99" s="104" t="s">
        <v>275</v>
      </c>
      <c r="F99" s="104" t="s">
        <v>137</v>
      </c>
      <c r="G99" s="105" t="s">
        <v>28</v>
      </c>
      <c r="H99" s="106">
        <v>0</v>
      </c>
      <c r="I99" s="106">
        <v>0</v>
      </c>
      <c r="J99" s="106">
        <v>0</v>
      </c>
      <c r="K99" s="106">
        <v>0</v>
      </c>
      <c r="L99" s="151">
        <v>5</v>
      </c>
      <c r="M99" s="107" t="s">
        <v>44</v>
      </c>
      <c r="N99" s="107" t="s">
        <v>29</v>
      </c>
      <c r="O99" s="104"/>
    </row>
    <row r="100" spans="1:15" s="60" customFormat="1" x14ac:dyDescent="0.25">
      <c r="A100" s="61"/>
      <c r="B100" s="62"/>
      <c r="C100" s="62"/>
      <c r="D100" s="62"/>
      <c r="E100" s="62"/>
      <c r="F100" s="62"/>
      <c r="G100" s="63"/>
      <c r="H100" s="64">
        <f>SUM(H95:H99)</f>
        <v>0</v>
      </c>
      <c r="I100" s="64">
        <f t="shared" ref="I100:L100" si="19">SUM(I95:I99)</f>
        <v>4</v>
      </c>
      <c r="J100" s="64">
        <f t="shared" si="19"/>
        <v>0</v>
      </c>
      <c r="K100" s="64">
        <f t="shared" si="19"/>
        <v>18</v>
      </c>
      <c r="L100" s="64">
        <f t="shared" si="19"/>
        <v>28</v>
      </c>
      <c r="M100" s="65"/>
      <c r="N100" s="65"/>
      <c r="O100" s="62"/>
    </row>
    <row r="101" spans="1:15" s="60" customFormat="1" ht="28.5" x14ac:dyDescent="0.25">
      <c r="A101" s="61"/>
      <c r="B101" s="62"/>
      <c r="C101" s="62"/>
      <c r="D101" s="62"/>
      <c r="E101" s="62"/>
      <c r="F101" s="62"/>
      <c r="G101" s="59" t="s">
        <v>23</v>
      </c>
      <c r="H101" s="176">
        <f>SUM(H100:I100)*14</f>
        <v>56</v>
      </c>
      <c r="I101" s="177"/>
      <c r="J101" s="176">
        <f>SUM(J100:K100)</f>
        <v>18</v>
      </c>
      <c r="K101" s="177"/>
      <c r="L101" s="64"/>
      <c r="M101" s="65"/>
      <c r="N101" s="65"/>
      <c r="O101" s="62"/>
    </row>
    <row r="102" spans="1:15" s="42" customFormat="1" x14ac:dyDescent="0.25">
      <c r="A102" s="43"/>
      <c r="B102" s="44"/>
      <c r="C102" s="44"/>
      <c r="D102" s="44"/>
      <c r="E102" s="44"/>
      <c r="F102" s="44"/>
      <c r="G102" s="45"/>
      <c r="H102" s="46"/>
      <c r="I102" s="46"/>
      <c r="J102" s="46"/>
      <c r="K102" s="46"/>
      <c r="L102" s="47"/>
      <c r="M102" s="48"/>
      <c r="N102" s="48"/>
      <c r="O102" s="44"/>
    </row>
    <row r="103" spans="1:15" s="52" customFormat="1" ht="15.75" x14ac:dyDescent="0.25">
      <c r="A103" s="49" t="s">
        <v>24</v>
      </c>
      <c r="B103" s="44"/>
      <c r="C103" s="44"/>
      <c r="D103" s="44"/>
      <c r="E103" s="44"/>
      <c r="F103" s="44"/>
      <c r="G103" s="45"/>
      <c r="H103" s="50"/>
      <c r="I103" s="50"/>
      <c r="J103" s="50"/>
      <c r="K103" s="50"/>
      <c r="L103" s="51"/>
      <c r="M103" s="48"/>
      <c r="N103" s="48"/>
      <c r="O103" s="44"/>
    </row>
    <row r="104" spans="1:15" s="60" customFormat="1" ht="28.5" x14ac:dyDescent="0.25">
      <c r="A104" s="98">
        <v>3</v>
      </c>
      <c r="B104" s="81" t="s">
        <v>302</v>
      </c>
      <c r="C104" s="84" t="s">
        <v>303</v>
      </c>
      <c r="D104" s="81" t="s">
        <v>304</v>
      </c>
      <c r="E104" s="81"/>
      <c r="F104" s="81" t="s">
        <v>174</v>
      </c>
      <c r="G104" s="85" t="s">
        <v>28</v>
      </c>
      <c r="H104" s="86">
        <v>2</v>
      </c>
      <c r="I104" s="86">
        <v>0</v>
      </c>
      <c r="J104" s="86">
        <f t="shared" ref="J104:K107" si="20">IF(H104=0,0,IF(H104=1,5,IF(H104=2,9,IF(H104=3,13,IF(H104=4,17)))))</f>
        <v>9</v>
      </c>
      <c r="K104" s="86">
        <f t="shared" si="20"/>
        <v>0</v>
      </c>
      <c r="L104" s="87">
        <v>3</v>
      </c>
      <c r="M104" s="88" t="s">
        <v>32</v>
      </c>
      <c r="N104" s="88" t="s">
        <v>126</v>
      </c>
      <c r="O104" s="81" t="s">
        <v>305</v>
      </c>
    </row>
    <row r="105" spans="1:15" s="60" customFormat="1" ht="28.5" x14ac:dyDescent="0.25">
      <c r="A105" s="99">
        <v>3</v>
      </c>
      <c r="B105" s="81" t="s">
        <v>306</v>
      </c>
      <c r="C105" s="84" t="s">
        <v>307</v>
      </c>
      <c r="D105" s="81" t="s">
        <v>308</v>
      </c>
      <c r="E105" s="81"/>
      <c r="F105" s="81" t="s">
        <v>174</v>
      </c>
      <c r="G105" s="85" t="s">
        <v>28</v>
      </c>
      <c r="H105" s="86">
        <v>0</v>
      </c>
      <c r="I105" s="86">
        <v>2</v>
      </c>
      <c r="J105" s="86">
        <f t="shared" si="20"/>
        <v>0</v>
      </c>
      <c r="K105" s="86">
        <f t="shared" si="20"/>
        <v>9</v>
      </c>
      <c r="L105" s="87">
        <v>2</v>
      </c>
      <c r="M105" s="88" t="s">
        <v>44</v>
      </c>
      <c r="N105" s="88" t="s">
        <v>126</v>
      </c>
      <c r="O105" s="81" t="s">
        <v>309</v>
      </c>
    </row>
    <row r="106" spans="1:15" s="60" customFormat="1" ht="28.5" x14ac:dyDescent="0.25">
      <c r="A106" s="99">
        <v>3</v>
      </c>
      <c r="B106" s="81" t="s">
        <v>310</v>
      </c>
      <c r="C106" s="84" t="s">
        <v>311</v>
      </c>
      <c r="D106" s="81" t="s">
        <v>312</v>
      </c>
      <c r="E106" s="81"/>
      <c r="F106" s="81" t="s">
        <v>174</v>
      </c>
      <c r="G106" s="85" t="s">
        <v>28</v>
      </c>
      <c r="H106" s="86">
        <v>0</v>
      </c>
      <c r="I106" s="86">
        <v>2</v>
      </c>
      <c r="J106" s="86">
        <f t="shared" si="20"/>
        <v>0</v>
      </c>
      <c r="K106" s="86">
        <f t="shared" si="20"/>
        <v>9</v>
      </c>
      <c r="L106" s="87">
        <v>3</v>
      </c>
      <c r="M106" s="88" t="s">
        <v>44</v>
      </c>
      <c r="N106" s="88" t="s">
        <v>126</v>
      </c>
      <c r="O106" s="81" t="s">
        <v>313</v>
      </c>
    </row>
    <row r="107" spans="1:15" s="60" customFormat="1" ht="28.5" x14ac:dyDescent="0.25">
      <c r="A107" s="98">
        <v>4</v>
      </c>
      <c r="B107" s="81" t="s">
        <v>314</v>
      </c>
      <c r="C107" s="84" t="s">
        <v>315</v>
      </c>
      <c r="D107" s="81" t="s">
        <v>316</v>
      </c>
      <c r="E107" s="81"/>
      <c r="F107" s="81" t="s">
        <v>227</v>
      </c>
      <c r="G107" s="85" t="s">
        <v>28</v>
      </c>
      <c r="H107" s="86">
        <v>2</v>
      </c>
      <c r="I107" s="86">
        <v>0</v>
      </c>
      <c r="J107" s="86">
        <f t="shared" si="20"/>
        <v>9</v>
      </c>
      <c r="K107" s="86">
        <f t="shared" si="20"/>
        <v>0</v>
      </c>
      <c r="L107" s="87">
        <v>3</v>
      </c>
      <c r="M107" s="88" t="s">
        <v>32</v>
      </c>
      <c r="N107" s="88" t="s">
        <v>126</v>
      </c>
      <c r="O107" s="81" t="s">
        <v>317</v>
      </c>
    </row>
    <row r="108" spans="1:15" x14ac:dyDescent="0.25">
      <c r="A108" s="53"/>
      <c r="B108" s="14"/>
      <c r="C108" s="54"/>
      <c r="D108" s="14"/>
      <c r="E108" s="14"/>
      <c r="F108" s="14"/>
      <c r="G108" s="55"/>
      <c r="H108" s="56"/>
      <c r="I108" s="56"/>
      <c r="J108" s="56"/>
      <c r="K108" s="56"/>
      <c r="L108" s="57"/>
      <c r="M108" s="55"/>
      <c r="N108" s="55"/>
      <c r="O108" s="14"/>
    </row>
    <row r="109" spans="1:15" x14ac:dyDescent="0.25">
      <c r="A109" s="53" t="s">
        <v>335</v>
      </c>
      <c r="B109" s="53"/>
      <c r="C109" s="14"/>
      <c r="D109" s="54"/>
      <c r="E109" s="14"/>
      <c r="F109" s="14"/>
      <c r="G109" s="14"/>
      <c r="H109" s="56"/>
      <c r="I109" s="56"/>
      <c r="J109" s="56"/>
      <c r="K109" s="56"/>
      <c r="L109" s="57"/>
      <c r="M109" s="55"/>
      <c r="N109" s="55"/>
      <c r="O109" s="14"/>
    </row>
    <row r="110" spans="1:15" s="58" customFormat="1" x14ac:dyDescent="0.25">
      <c r="A110" t="s">
        <v>336</v>
      </c>
      <c r="B110" s="53" t="s">
        <v>337</v>
      </c>
      <c r="C110" s="14"/>
      <c r="D110" s="54"/>
      <c r="E110" s="14"/>
      <c r="F110" s="14"/>
      <c r="G110" s="14"/>
      <c r="H110" s="56"/>
      <c r="I110" s="56"/>
      <c r="J110" s="56"/>
      <c r="K110" s="56"/>
      <c r="L110" s="57"/>
      <c r="M110" s="55"/>
      <c r="N110" s="55"/>
      <c r="O110" s="14"/>
    </row>
    <row r="111" spans="1:15" x14ac:dyDescent="0.25">
      <c r="A111" s="1" t="s">
        <v>328</v>
      </c>
      <c r="B111" s="53"/>
      <c r="C111" s="14"/>
      <c r="D111" s="54"/>
      <c r="E111" s="14"/>
      <c r="F111" s="14"/>
      <c r="G111" s="14"/>
      <c r="H111" s="56"/>
      <c r="I111" s="56"/>
      <c r="J111" s="56"/>
      <c r="K111" s="56"/>
      <c r="L111" s="57"/>
      <c r="M111" s="55"/>
      <c r="N111" s="55"/>
      <c r="O111" s="14"/>
    </row>
    <row r="112" spans="1:15" s="58" customFormat="1" x14ac:dyDescent="0.25">
      <c r="A112" t="s">
        <v>329</v>
      </c>
      <c r="B112" s="53"/>
      <c r="C112" s="14"/>
      <c r="D112" s="54"/>
      <c r="E112" s="14"/>
      <c r="F112" s="14"/>
      <c r="G112" s="14"/>
      <c r="H112" s="56"/>
      <c r="I112" s="56"/>
      <c r="J112" s="56"/>
      <c r="K112" s="56"/>
      <c r="L112" s="57"/>
      <c r="M112" s="55"/>
      <c r="N112" s="55"/>
      <c r="O112" s="14"/>
    </row>
    <row r="113" spans="1:15" x14ac:dyDescent="0.25">
      <c r="A113" s="1" t="s">
        <v>330</v>
      </c>
      <c r="B113" s="53"/>
      <c r="C113" s="14"/>
      <c r="D113" s="54"/>
      <c r="E113" s="14"/>
      <c r="F113" s="14"/>
      <c r="G113" s="14"/>
      <c r="H113" s="56"/>
      <c r="I113" s="56"/>
      <c r="J113" s="56"/>
      <c r="K113" s="56"/>
      <c r="L113" s="57"/>
      <c r="M113" s="55"/>
      <c r="N113" s="55"/>
      <c r="O113" s="14"/>
    </row>
    <row r="114" spans="1:15" x14ac:dyDescent="0.25">
      <c r="A114" s="1" t="s">
        <v>331</v>
      </c>
    </row>
  </sheetData>
  <mergeCells count="30">
    <mergeCell ref="G7:G8"/>
    <mergeCell ref="H7:I7"/>
    <mergeCell ref="J7:K7"/>
    <mergeCell ref="F7:F8"/>
    <mergeCell ref="A7:A8"/>
    <mergeCell ref="B7:B8"/>
    <mergeCell ref="C7:C8"/>
    <mergeCell ref="D7:D8"/>
    <mergeCell ref="E7:E8"/>
    <mergeCell ref="H94:I94"/>
    <mergeCell ref="J94:K94"/>
    <mergeCell ref="H101:I101"/>
    <mergeCell ref="J101:K101"/>
    <mergeCell ref="O7:O8"/>
    <mergeCell ref="H22:I22"/>
    <mergeCell ref="J22:K22"/>
    <mergeCell ref="H39:I39"/>
    <mergeCell ref="J39:K39"/>
    <mergeCell ref="L7:L8"/>
    <mergeCell ref="M7:M8"/>
    <mergeCell ref="N7:N8"/>
    <mergeCell ref="H52:I52"/>
    <mergeCell ref="J52:K52"/>
    <mergeCell ref="A34:F34"/>
    <mergeCell ref="L35:L37"/>
    <mergeCell ref="A63:E63"/>
    <mergeCell ref="A82:E82"/>
    <mergeCell ref="A88:D88"/>
    <mergeCell ref="H70:I70"/>
    <mergeCell ref="J70:K7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&amp;C
</oddFooter>
  </headerFooter>
  <rowBreaks count="5" manualBreakCount="5">
    <brk id="22" max="16383" man="1"/>
    <brk id="39" max="16383" man="1"/>
    <brk id="52" max="16383" man="1"/>
    <brk id="70" max="16383" man="1"/>
    <brk id="94" max="16383" man="1"/>
  </rowBreaks>
  <ignoredErrors>
    <ignoredError sqref="H38:L38 H69:L69 H93:L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2025-05-21T13:02:08Z</cp:lastPrinted>
  <dcterms:created xsi:type="dcterms:W3CDTF">2024-05-07T12:04:02Z</dcterms:created>
  <dcterms:modified xsi:type="dcterms:W3CDTF">2025-05-21T13:02:15Z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