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alapképzés\Informatikus könyvtáros\"/>
    </mc:Choice>
  </mc:AlternateContent>
  <bookViews>
    <workbookView showHorizontalScroll="0" showVerticalScroll="0" showSheetTabs="0" xWindow="0" yWindow="0" windowWidth="25200" windowHeight="11430"/>
  </bookViews>
  <sheets>
    <sheet name="6 féléves" sheetId="1" r:id="rId1"/>
    <sheet name="Munka1" sheetId="2" r:id="rId2"/>
  </sheets>
  <definedNames>
    <definedName name="_xlnm.Print_Titles" localSheetId="0">'6 féléves'!$7:$8</definedName>
    <definedName name="_xlnm.Print_Area" localSheetId="0">'6 féléves'!$A$1:$N$90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3" i="1" l="1"/>
  <c r="H83" i="1"/>
  <c r="I71" i="1"/>
  <c r="H71" i="1"/>
  <c r="K83" i="1" l="1"/>
  <c r="H72" i="1" l="1"/>
  <c r="J83" i="1" l="1"/>
  <c r="J19" i="1" l="1"/>
  <c r="H19" i="1"/>
  <c r="I19" i="1"/>
  <c r="K19" i="1"/>
  <c r="K71" i="1" l="1"/>
  <c r="J45" i="1" l="1"/>
  <c r="J46" i="1" s="1"/>
  <c r="J84" i="1"/>
  <c r="J71" i="1"/>
  <c r="J72" i="1" s="1"/>
  <c r="J59" i="1"/>
  <c r="J60" i="1" s="1"/>
  <c r="H59" i="1"/>
  <c r="H60" i="1" s="1"/>
  <c r="H84" i="1" l="1"/>
  <c r="J30" i="1"/>
  <c r="J20" i="1"/>
  <c r="J31" i="1" l="1"/>
  <c r="N3" i="1" s="1"/>
  <c r="R5" i="1"/>
  <c r="K59" i="1"/>
  <c r="K45" i="1"/>
  <c r="I45" i="1"/>
  <c r="H45" i="1"/>
  <c r="K30" i="1"/>
  <c r="I30" i="1"/>
  <c r="R4" i="1" s="1"/>
  <c r="H30" i="1"/>
  <c r="R3" i="1" l="1"/>
  <c r="S3" i="1" s="1"/>
  <c r="S4" i="1"/>
  <c r="M4" i="1"/>
  <c r="H46" i="1"/>
  <c r="H31" i="1"/>
  <c r="H20" i="1"/>
  <c r="M3" i="1" l="1"/>
</calcChain>
</file>

<file path=xl/sharedStrings.xml><?xml version="1.0" encoding="utf-8"?>
<sst xmlns="http://schemas.openxmlformats.org/spreadsheetml/2006/main" count="536" uniqueCount="286">
  <si>
    <t>Szak megnevezése: Informatikus könyvtáros alapképzési szak</t>
  </si>
  <si>
    <t>Szakfelelős:</t>
  </si>
  <si>
    <t>Specializáció: Információs menedzser</t>
  </si>
  <si>
    <t xml:space="preserve">Scepializáció-felelős: </t>
  </si>
  <si>
    <t>Tanyiné dr. Kocsis Anikó</t>
  </si>
  <si>
    <t>Képzés óraszáma:</t>
  </si>
  <si>
    <t xml:space="preserve">Elmélet: </t>
  </si>
  <si>
    <t>Kreditszám:</t>
  </si>
  <si>
    <t>Gyakorlat:</t>
  </si>
  <si>
    <t>Szakmai gy.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</si>
  <si>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</si>
  <si>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</si>
  <si>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</si>
  <si>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</si>
  <si>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</si>
  <si>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</si>
  <si>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</si>
  <si>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</si>
  <si>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</si>
  <si>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</si>
  <si>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</si>
  <si>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</si>
  <si>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</si>
  <si>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</si>
  <si>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</si>
  <si>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BAI0001</t>
  </si>
  <si>
    <t>Digitális alkalmazások</t>
  </si>
  <si>
    <t>Digital Applications</t>
  </si>
  <si>
    <t>-</t>
  </si>
  <si>
    <t>MII</t>
  </si>
  <si>
    <t>G</t>
  </si>
  <si>
    <t>A</t>
  </si>
  <si>
    <t>Bevezetés az informatikába</t>
  </si>
  <si>
    <t>Foundations of informatics</t>
  </si>
  <si>
    <t>Falucskai János</t>
  </si>
  <si>
    <t>Bev. a kvt és információtudományba</t>
  </si>
  <si>
    <t>Introduction to LIS</t>
  </si>
  <si>
    <t>K</t>
  </si>
  <si>
    <t>BIK1103</t>
  </si>
  <si>
    <t>Könyv-és könyvtártörténet 1.</t>
  </si>
  <si>
    <t>Book-and library history 1.</t>
  </si>
  <si>
    <t>Dr. Bordé Katalin</t>
  </si>
  <si>
    <t>BIK1104</t>
  </si>
  <si>
    <t>Formai feltárás 1.</t>
  </si>
  <si>
    <t>Bibliographic description,cataloguing 1.</t>
  </si>
  <si>
    <t>BIK1105</t>
  </si>
  <si>
    <t>Információkereső nyelvek,osztályozás 1.</t>
  </si>
  <si>
    <t>Information search languages, classification 1.</t>
  </si>
  <si>
    <t>BAI0041</t>
  </si>
  <si>
    <t xml:space="preserve">Szociológia </t>
  </si>
  <si>
    <t>Sociology</t>
  </si>
  <si>
    <t xml:space="preserve">Barabásné dr. Kárpáti Dóra </t>
  </si>
  <si>
    <t>GTI</t>
  </si>
  <si>
    <t>BIK1106</t>
  </si>
  <si>
    <t>Gyűjteményszervezés</t>
  </si>
  <si>
    <t>Collection management</t>
  </si>
  <si>
    <t>BIK1107</t>
  </si>
  <si>
    <t>Kommunikációelmélet</t>
  </si>
  <si>
    <t>Theory of communication</t>
  </si>
  <si>
    <t>Az intézményi kínálat szerint szabadon választható tantárgy</t>
  </si>
  <si>
    <t>C</t>
  </si>
  <si>
    <t>Féléves óraszám:</t>
  </si>
  <si>
    <t>BAI0002</t>
  </si>
  <si>
    <t>Környezet és ember</t>
  </si>
  <si>
    <t>Environment and Human</t>
  </si>
  <si>
    <t>KOI</t>
  </si>
  <si>
    <t>Társadalomtudományi kutatások módszertana</t>
  </si>
  <si>
    <t>Researc Methods of Social Science</t>
  </si>
  <si>
    <t>Barabásné dr. Kárpáti Dóra</t>
  </si>
  <si>
    <t>BIK1202</t>
  </si>
  <si>
    <t>Könyv-és könyvtártörténet 2</t>
  </si>
  <si>
    <t>Book-and library history 2.</t>
  </si>
  <si>
    <t>BIK1203</t>
  </si>
  <si>
    <t>Formai feltárás 2.</t>
  </si>
  <si>
    <t>Bibliographic description,cataloguing 2.</t>
  </si>
  <si>
    <t>BIK1204</t>
  </si>
  <si>
    <t>Információkereső nyelvek,osztályozás 2.</t>
  </si>
  <si>
    <t>Information search languages, classification 2.</t>
  </si>
  <si>
    <t>BIK1205</t>
  </si>
  <si>
    <t>Szolgáltatásmenedzsment</t>
  </si>
  <si>
    <t>Service management</t>
  </si>
  <si>
    <t>BIK1206</t>
  </si>
  <si>
    <t>Programozás alapjai</t>
  </si>
  <si>
    <t>Introduction to programming</t>
  </si>
  <si>
    <t>BPI1103</t>
  </si>
  <si>
    <t>BIK1207</t>
  </si>
  <si>
    <t>Szakmai gyakorlat 1.</t>
  </si>
  <si>
    <t>Professional practice 1.</t>
  </si>
  <si>
    <t>Könyv-és könyvtártörténet 3.</t>
  </si>
  <si>
    <t>Book-and library history 3.</t>
  </si>
  <si>
    <t>Formai feltárás 3.</t>
  </si>
  <si>
    <t>Bibliographic description,cataloguing 3.</t>
  </si>
  <si>
    <t>Információkereső nyelvek,osztályozás 3.</t>
  </si>
  <si>
    <t>Information search languages, classification 3.</t>
  </si>
  <si>
    <t>BIK1304</t>
  </si>
  <si>
    <t>Tájékoztatás, információforrások 1.</t>
  </si>
  <si>
    <t>Reference work,Information sources 1.</t>
  </si>
  <si>
    <t>BIK1305</t>
  </si>
  <si>
    <t>Adatbáziskezelés</t>
  </si>
  <si>
    <t>Database Systems</t>
  </si>
  <si>
    <t>BIK1306</t>
  </si>
  <si>
    <t xml:space="preserve">Hálózati ismeretek </t>
  </si>
  <si>
    <t>Foundation of computer networks</t>
  </si>
  <si>
    <t>Integrált könyvtári rendszerek</t>
  </si>
  <si>
    <t>Integrated library systems</t>
  </si>
  <si>
    <t>BIK1308</t>
  </si>
  <si>
    <t>Szakmai gyakorlat 2.</t>
  </si>
  <si>
    <t>Professional practice 2.</t>
  </si>
  <si>
    <t>    3</t>
  </si>
  <si>
    <t>Specializáció</t>
  </si>
  <si>
    <t>Információ- és tudásmenedzsment specializáció</t>
  </si>
  <si>
    <t>Information-and knowledgemanagement specialization</t>
  </si>
  <si>
    <t>BAI0035</t>
  </si>
  <si>
    <t>Az EU intézményrendszere és működése</t>
  </si>
  <si>
    <t>Institutional System of the EU</t>
  </si>
  <si>
    <t>Vargáné dr.Bosnyák Ildikó</t>
  </si>
  <si>
    <t>B</t>
  </si>
  <si>
    <t>BIK2301</t>
  </si>
  <si>
    <t>Leíró nyelvek</t>
  </si>
  <si>
    <t>Markup languages</t>
  </si>
  <si>
    <t>FPI2104</t>
  </si>
  <si>
    <t>BIK2302</t>
  </si>
  <si>
    <t xml:space="preserve">EU információ </t>
  </si>
  <si>
    <t>EU Information</t>
  </si>
  <si>
    <t>BIK1401</t>
  </si>
  <si>
    <t>Tájékoztatás. Információforrások 2.</t>
  </si>
  <si>
    <t>Reference work,Information sources 2.</t>
  </si>
  <si>
    <t>BIK1402</t>
  </si>
  <si>
    <t>Informatikai jogi és vállalkozói ismeretek</t>
  </si>
  <si>
    <t>IT law and Enterpreneuership</t>
  </si>
  <si>
    <t>BPI1238</t>
  </si>
  <si>
    <t>BIK1403</t>
  </si>
  <si>
    <t>Közgyűjteményi ismeretek</t>
  </si>
  <si>
    <t>Public collection study</t>
  </si>
  <si>
    <t>BIK1404</t>
  </si>
  <si>
    <t>Honlapszerkesztés</t>
  </si>
  <si>
    <t>Edit website</t>
  </si>
  <si>
    <t>INO1111</t>
  </si>
  <si>
    <t>BIK1405</t>
  </si>
  <si>
    <t>E-learning</t>
  </si>
  <si>
    <t>BKH2211</t>
  </si>
  <si>
    <t>BIK1406</t>
  </si>
  <si>
    <t>Szakmai gyakorlat 3.</t>
  </si>
  <si>
    <t>Professional practice 3.</t>
  </si>
  <si>
    <t>     4</t>
  </si>
  <si>
    <t>BIK2401</t>
  </si>
  <si>
    <t>Szerzői jog</t>
  </si>
  <si>
    <t>Copyright</t>
  </si>
  <si>
    <t>BIK2402</t>
  </si>
  <si>
    <t xml:space="preserve">PR </t>
  </si>
  <si>
    <t>Public relations</t>
  </si>
  <si>
    <t>BIK2403</t>
  </si>
  <si>
    <t>Internet eszközök és szolgáltatások</t>
  </si>
  <si>
    <t>Internet Tools and Services</t>
  </si>
  <si>
    <t>BIK2404</t>
  </si>
  <si>
    <t>Üzleti információ 1.</t>
  </si>
  <si>
    <t>Business Information 1.</t>
  </si>
  <si>
    <t>BIK1501</t>
  </si>
  <si>
    <t>Tájékoztatás,információforrások 3.</t>
  </si>
  <si>
    <t>Reference work,Information sources 3.</t>
  </si>
  <si>
    <t>Különgyűjtemények 1. -Helyismereti munka</t>
  </si>
  <si>
    <t>Special Collections 1.-Local knowledge work</t>
  </si>
  <si>
    <t>BIK1503</t>
  </si>
  <si>
    <t>Szakmai gyakorlat 4.</t>
  </si>
  <si>
    <t>Professional practice 4.</t>
  </si>
  <si>
    <t>BIK1504</t>
  </si>
  <si>
    <t>Szakdolgozat 1.</t>
  </si>
  <si>
    <t>Thesis 1.</t>
  </si>
  <si>
    <t>Különgyűjtemények 2. - Zenei gyűjtemények fejlesztése</t>
  </si>
  <si>
    <t>Special Collections 2. - Developing of music collections</t>
  </si>
  <si>
    <t>BAI0023</t>
  </si>
  <si>
    <t>Üzleti kommunikáció és protokoll</t>
  </si>
  <si>
    <t>Business communication and protokoll</t>
  </si>
  <si>
    <t>Üzleti Információ 2.</t>
  </si>
  <si>
    <t>Business Information 2.</t>
  </si>
  <si>
    <t>BAI0031</t>
  </si>
  <si>
    <t xml:space="preserve">Marketing </t>
  </si>
  <si>
    <t>Dr. Magyar Zoltán</t>
  </si>
  <si>
    <t>BAI0029</t>
  </si>
  <si>
    <t>Menedzsment</t>
  </si>
  <si>
    <t>Management</t>
  </si>
  <si>
    <t>Kósáné dr.Bilanics Ágnes</t>
  </si>
  <si>
    <t>BIK1601</t>
  </si>
  <si>
    <t>Információ- és tudásmenedzsment</t>
  </si>
  <si>
    <t xml:space="preserve">Information-and knowledgemanagement </t>
  </si>
  <si>
    <t>BIK1602</t>
  </si>
  <si>
    <t>Gyermekkönyvtári munka</t>
  </si>
  <si>
    <t>Children library work</t>
  </si>
  <si>
    <t>BIK1603</t>
  </si>
  <si>
    <t>Multimédia</t>
  </si>
  <si>
    <t>Multimedia</t>
  </si>
  <si>
    <t>BIK1604</t>
  </si>
  <si>
    <t>Szakdolgozat 2.</t>
  </si>
  <si>
    <t>Thesis 2.</t>
  </si>
  <si>
    <t>BIK1605</t>
  </si>
  <si>
    <t>Szakmai gyakorlat 5.</t>
  </si>
  <si>
    <t>Professional practice 5.</t>
  </si>
  <si>
    <t>     6</t>
  </si>
  <si>
    <t>BAI0021</t>
  </si>
  <si>
    <t>Projektmenedzsment</t>
  </si>
  <si>
    <t>Projectmanagement</t>
  </si>
  <si>
    <t>Dr. Nagy Zsuzsa</t>
  </si>
  <si>
    <t>BIK2601</t>
  </si>
  <si>
    <t>Könyvtári trendek</t>
  </si>
  <si>
    <t>Library trends</t>
  </si>
  <si>
    <t>BIK2602</t>
  </si>
  <si>
    <t>Kiadványszerkesztés</t>
  </si>
  <si>
    <t>Desktop publishing</t>
  </si>
  <si>
    <t>BTV1206</t>
  </si>
  <si>
    <t>Idegen nyelven választható tantárgyak</t>
  </si>
  <si>
    <t>BIK2703</t>
  </si>
  <si>
    <t>BIK2704</t>
  </si>
  <si>
    <t xml:space="preserve">Business Information </t>
  </si>
  <si>
    <t>BIK2705</t>
  </si>
  <si>
    <t>- társadalom- és bölcsészettudományok 15-25 kredit;</t>
  </si>
  <si>
    <t>- könyvtártan és információszervezés 30-40 kredit;</t>
  </si>
  <si>
    <t>- menedzsment ismeretek 5-20 kredit;</t>
  </si>
  <si>
    <t>- informatika 15-25 kredit;</t>
  </si>
  <si>
    <t>- kommunikációs ismeretek 5-20 kredit.</t>
  </si>
  <si>
    <t>specializációk kreditaránya további 35-50 kredit</t>
  </si>
  <si>
    <t>OK</t>
  </si>
  <si>
    <t>EU Informació (angol)</t>
  </si>
  <si>
    <t>Projektmenedzsment (angol)</t>
  </si>
  <si>
    <t>Honlapszerkesztés (angol)</t>
  </si>
  <si>
    <t>Üzleti információ 1. (angol)</t>
  </si>
  <si>
    <t>Adatbáziskezelés (angol)</t>
  </si>
  <si>
    <t>AHI</t>
  </si>
  <si>
    <t>Dr. Torkos Katalin</t>
  </si>
  <si>
    <t>Dr. Falucskai János</t>
  </si>
  <si>
    <t>Dr. Iszály Ferenc Zalán</t>
  </si>
  <si>
    <t>2022 szeptemberétől</t>
  </si>
  <si>
    <t>BPI1106,KÖB1004</t>
  </si>
  <si>
    <t>KÖB1001</t>
  </si>
  <si>
    <t>KÖB1007</t>
  </si>
  <si>
    <t>KÖB1010</t>
  </si>
  <si>
    <t>PMB2613,KÖB1015</t>
  </si>
  <si>
    <t>KÖB1102</t>
  </si>
  <si>
    <t>KÖB1019</t>
  </si>
  <si>
    <t>KÖB1002</t>
  </si>
  <si>
    <t>BKS1205,KÖB1003</t>
  </si>
  <si>
    <t>KÖB1008</t>
  </si>
  <si>
    <t>KÖB1011</t>
  </si>
  <si>
    <t>KÖB1016</t>
  </si>
  <si>
    <t>KÖB1020</t>
  </si>
  <si>
    <t>KÖB1029</t>
  </si>
  <si>
    <t>KÖB1009</t>
  </si>
  <si>
    <t>KÖB1012</t>
  </si>
  <si>
    <t>KÖB1021</t>
  </si>
  <si>
    <t>BPI1210,KÖB1024</t>
  </si>
  <si>
    <t>KÖB2103</t>
  </si>
  <si>
    <t>KÖB1023</t>
  </si>
  <si>
    <t>KÖB1030</t>
  </si>
  <si>
    <t>KÖB1104</t>
  </si>
  <si>
    <t>KÖB1022</t>
  </si>
  <si>
    <t>BKK2104</t>
  </si>
  <si>
    <t>KÖB1031</t>
  </si>
  <si>
    <t>KÖB2108</t>
  </si>
  <si>
    <t>BPI1224,KÖB1025</t>
  </si>
  <si>
    <t>KÖB2114</t>
  </si>
  <si>
    <t>KÖB2112</t>
  </si>
  <si>
    <t>KÖB2522</t>
  </si>
  <si>
    <t>KÖB1032</t>
  </si>
  <si>
    <t>KÖB1036</t>
  </si>
  <si>
    <t>KÖB2523</t>
  </si>
  <si>
    <t>KÖB2524</t>
  </si>
  <si>
    <t>KÖB2115</t>
  </si>
  <si>
    <t>KÖB1027</t>
  </si>
  <si>
    <t>KÖB2101</t>
  </si>
  <si>
    <t>KÖB2105</t>
  </si>
  <si>
    <t>KÖB1037</t>
  </si>
  <si>
    <t>KÖB1033</t>
  </si>
  <si>
    <t>KÖB2106</t>
  </si>
  <si>
    <t>Vályi Sándor</t>
  </si>
  <si>
    <t>BIK1108</t>
  </si>
  <si>
    <t>BIK1109</t>
  </si>
  <si>
    <t>BIK1208</t>
  </si>
  <si>
    <t>BIK1309</t>
  </si>
  <si>
    <t>BIK1310</t>
  </si>
  <si>
    <t>BIK1311</t>
  </si>
  <si>
    <t>BIK1312</t>
  </si>
  <si>
    <t>BIK1505</t>
  </si>
  <si>
    <t>BIK2503</t>
  </si>
  <si>
    <t>BIK2504</t>
  </si>
  <si>
    <t>BIK2706</t>
  </si>
  <si>
    <t>BIK2707</t>
  </si>
  <si>
    <t>Szólláthné dr. Sebestyén Zita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</si>
</sst>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name val="Arial"/>
    </font>
    <font>
      <b/>
      <sz val="9"/>
      <name val="Arial"/>
    </font>
    <font>
      <sz val="9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22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2" fillId="7" borderId="0" xfId="0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1" fontId="4" fillId="9" borderId="1" xfId="0" applyNumberFormat="1" applyFont="1" applyFill="1" applyBorder="1" applyAlignment="1">
      <alignment horizontal="center" vertical="center" wrapText="1"/>
    </xf>
    <xf numFmtId="1" fontId="7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/>
    </xf>
    <xf numFmtId="0" fontId="15" fillId="0" borderId="0" xfId="0" applyFont="1" applyFill="1" applyBorder="1"/>
    <xf numFmtId="0" fontId="4" fillId="0" borderId="0" xfId="0" applyFont="1" applyFill="1" applyAlignment="1">
      <alignment horizontal="left" vertical="center"/>
    </xf>
    <xf numFmtId="0" fontId="16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1" fontId="7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1" fontId="4" fillId="0" borderId="1" xfId="0" applyNumberFormat="1" applyFont="1" applyFill="1" applyBorder="1" applyAlignment="1">
      <alignment horizontal="left" vertical="center"/>
    </xf>
    <xf numFmtId="0" fontId="19" fillId="0" borderId="0" xfId="0" applyFont="1"/>
    <xf numFmtId="1" fontId="20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5" xfId="0" applyNumberFormat="1" applyFont="1" applyFill="1" applyBorder="1" applyAlignment="1">
      <alignment horizontal="center" vertical="center"/>
    </xf>
    <xf numFmtId="0" fontId="1" fillId="7" borderId="0" xfId="0" applyFont="1" applyFill="1" applyAlignment="1">
      <alignment vertical="center"/>
    </xf>
    <xf numFmtId="1" fontId="21" fillId="0" borderId="0" xfId="0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2" fillId="0" borderId="0" xfId="0" applyFont="1"/>
    <xf numFmtId="1" fontId="4" fillId="2" borderId="4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10" fontId="0" fillId="0" borderId="0" xfId="0" applyNumberFormat="1"/>
    <xf numFmtId="0" fontId="23" fillId="0" borderId="0" xfId="0" applyFont="1" applyAlignment="1">
      <alignment vertical="center"/>
    </xf>
    <xf numFmtId="0" fontId="4" fillId="10" borderId="1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0" fillId="9" borderId="0" xfId="0" applyFill="1"/>
    <xf numFmtId="0" fontId="12" fillId="9" borderId="1" xfId="0" applyFont="1" applyFill="1" applyBorder="1" applyAlignment="1">
      <alignment vertical="center" wrapText="1"/>
    </xf>
    <xf numFmtId="1" fontId="4" fillId="9" borderId="1" xfId="0" applyNumberFormat="1" applyFont="1" applyFill="1" applyBorder="1" applyAlignment="1">
      <alignment horizontal="center" vertical="center"/>
    </xf>
    <xf numFmtId="1" fontId="4" fillId="2" borderId="16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1" fontId="7" fillId="2" borderId="16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0" fillId="9" borderId="17" xfId="0" applyFill="1" applyBorder="1"/>
    <xf numFmtId="0" fontId="24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0" fillId="0" borderId="0" xfId="0" applyFill="1"/>
    <xf numFmtId="0" fontId="18" fillId="0" borderId="0" xfId="0" applyFont="1" applyFill="1" applyAlignment="1">
      <alignment wrapText="1"/>
    </xf>
    <xf numFmtId="0" fontId="25" fillId="9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left" vertical="center"/>
    </xf>
    <xf numFmtId="0" fontId="25" fillId="3" borderId="1" xfId="0" applyFont="1" applyFill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24" fillId="3" borderId="11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4" fillId="9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vertical="center" wrapText="1"/>
    </xf>
    <xf numFmtId="0" fontId="4" fillId="8" borderId="11" xfId="0" applyFont="1" applyFill="1" applyBorder="1" applyAlignment="1">
      <alignment vertical="center" wrapText="1"/>
    </xf>
    <xf numFmtId="0" fontId="22" fillId="0" borderId="0" xfId="0" applyFont="1" applyFill="1" applyBorder="1"/>
    <xf numFmtId="0" fontId="17" fillId="0" borderId="0" xfId="0" applyFont="1" applyFill="1" applyBorder="1"/>
    <xf numFmtId="1" fontId="0" fillId="0" borderId="0" xfId="0" applyNumberFormat="1"/>
    <xf numFmtId="0" fontId="4" fillId="0" borderId="20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horizontal="left" vertical="center" wrapText="1"/>
    </xf>
    <xf numFmtId="0" fontId="20" fillId="4" borderId="9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1" fontId="20" fillId="4" borderId="7" xfId="0" applyNumberFormat="1" applyFont="1" applyFill="1" applyBorder="1" applyAlignment="1">
      <alignment horizontal="center" vertical="center"/>
    </xf>
    <xf numFmtId="1" fontId="20" fillId="4" borderId="6" xfId="0" applyNumberFormat="1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1" fontId="20" fillId="4" borderId="9" xfId="0" applyNumberFormat="1" applyFont="1" applyFill="1" applyBorder="1" applyAlignment="1">
      <alignment horizontal="center" vertical="center" wrapText="1"/>
    </xf>
    <xf numFmtId="1" fontId="20" fillId="4" borderId="8" xfId="0" applyNumberFormat="1" applyFont="1" applyFill="1" applyBorder="1" applyAlignment="1">
      <alignment horizontal="center" vertical="center" wrapText="1"/>
    </xf>
    <xf numFmtId="1" fontId="20" fillId="4" borderId="9" xfId="0" applyNumberFormat="1" applyFont="1" applyFill="1" applyBorder="1" applyAlignment="1">
      <alignment horizontal="center" vertical="center"/>
    </xf>
    <xf numFmtId="1" fontId="20" fillId="4" borderId="8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wrapText="1"/>
    </xf>
    <xf numFmtId="0" fontId="19" fillId="0" borderId="0" xfId="0" applyFont="1" applyFill="1" applyBorder="1" applyAlignment="1"/>
    <xf numFmtId="1" fontId="13" fillId="2" borderId="11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171449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97"/>
  <sheetViews>
    <sheetView tabSelected="1" topLeftCell="A4" zoomScale="85" zoomScaleNormal="85" zoomScaleSheetLayoutView="100" workbookViewId="0">
      <selection activeCell="D7" sqref="D7:D8"/>
    </sheetView>
  </sheetViews>
  <sheetFormatPr defaultRowHeight="15" x14ac:dyDescent="0.25"/>
  <cols>
    <col min="1" max="1" width="5.85546875" style="11" customWidth="1"/>
    <col min="2" max="2" width="10.28515625" style="2" customWidth="1"/>
    <col min="3" max="3" width="32.42578125" style="10" customWidth="1"/>
    <col min="4" max="4" width="29.42578125" style="2" customWidth="1"/>
    <col min="5" max="5" width="8.5703125" style="2" customWidth="1"/>
    <col min="6" max="6" width="26" style="2" customWidth="1"/>
    <col min="7" max="7" width="9.42578125" style="2" customWidth="1"/>
    <col min="8" max="8" width="4.85546875" style="11" customWidth="1"/>
    <col min="9" max="9" width="5" style="11" customWidth="1"/>
    <col min="10" max="10" width="8.7109375" style="11" customWidth="1"/>
    <col min="11" max="11" width="5.7109375" style="12" customWidth="1"/>
    <col min="12" max="12" width="11" style="13" customWidth="1"/>
    <col min="13" max="13" width="9.28515625" style="13" customWidth="1"/>
    <col min="14" max="14" width="17.28515625" style="2" customWidth="1"/>
    <col min="17" max="17" width="12.42578125" customWidth="1"/>
    <col min="18" max="18" width="10.85546875" customWidth="1"/>
    <col min="19" max="19" width="10.42578125" bestFit="1" customWidth="1"/>
  </cols>
  <sheetData>
    <row r="1" spans="1:19" x14ac:dyDescent="0.25">
      <c r="B1" s="1"/>
      <c r="C1" s="27"/>
      <c r="D1" s="20" t="s">
        <v>0</v>
      </c>
      <c r="E1" s="51"/>
      <c r="F1" s="51"/>
      <c r="G1" s="1"/>
      <c r="H1" s="3"/>
      <c r="I1" s="3"/>
      <c r="J1" s="3"/>
      <c r="K1" s="62" t="s">
        <v>1</v>
      </c>
      <c r="M1" s="6" t="s">
        <v>4</v>
      </c>
      <c r="N1" s="5"/>
    </row>
    <row r="2" spans="1:19" x14ac:dyDescent="0.25">
      <c r="B2" s="1"/>
      <c r="C2" s="26"/>
      <c r="D2" s="67" t="s">
        <v>2</v>
      </c>
      <c r="E2" s="22"/>
      <c r="F2" s="22"/>
      <c r="G2" s="1"/>
      <c r="H2" s="3"/>
      <c r="I2" s="3"/>
      <c r="J2" s="3"/>
      <c r="K2" s="6" t="s">
        <v>3</v>
      </c>
      <c r="M2" s="6" t="s">
        <v>4</v>
      </c>
      <c r="N2" s="53"/>
    </row>
    <row r="3" spans="1:19" x14ac:dyDescent="0.25">
      <c r="B3" s="1"/>
      <c r="C3" s="29"/>
      <c r="G3" s="1"/>
      <c r="H3" s="3"/>
      <c r="I3" s="3"/>
      <c r="J3" s="25" t="s">
        <v>5</v>
      </c>
      <c r="K3" s="25"/>
      <c r="L3" s="25"/>
      <c r="M3" s="23">
        <f>SUM(H20,H31,H46,H60,H72,H84)</f>
        <v>1484</v>
      </c>
      <c r="N3" s="24">
        <f>SUM(J20,J31,J46,J60,J72,J84)</f>
        <v>300</v>
      </c>
      <c r="Q3" t="s">
        <v>6</v>
      </c>
      <c r="R3" s="114">
        <f>SUM(H19,H30,H45,H59,H71,H83)</f>
        <v>41</v>
      </c>
      <c r="S3" s="75">
        <f>R3/SUM(R3:R4)</f>
        <v>0.3867924528301887</v>
      </c>
    </row>
    <row r="4" spans="1:19" x14ac:dyDescent="0.25">
      <c r="B4" s="1"/>
      <c r="C4" s="26"/>
      <c r="G4" s="1"/>
      <c r="H4" s="3"/>
      <c r="I4" s="3"/>
      <c r="J4" s="3" t="s">
        <v>7</v>
      </c>
      <c r="L4" s="3"/>
      <c r="M4" s="23">
        <f>SUM(K19,K30,K45,K59,K71,K83)</f>
        <v>180</v>
      </c>
      <c r="N4" s="5"/>
      <c r="Q4" t="s">
        <v>8</v>
      </c>
      <c r="R4" s="114">
        <f>SUM(I19,I30,I45,I59,I71,I83)</f>
        <v>65</v>
      </c>
      <c r="S4" s="75">
        <f>R4/SUM(R3:R4)</f>
        <v>0.6132075471698113</v>
      </c>
    </row>
    <row r="5" spans="1:19" x14ac:dyDescent="0.25">
      <c r="B5" s="1"/>
      <c r="C5" s="28"/>
      <c r="D5" s="6"/>
      <c r="E5" s="6"/>
      <c r="F5" s="6"/>
      <c r="G5" s="1"/>
      <c r="H5" s="3"/>
      <c r="I5" s="3"/>
      <c r="J5" s="3"/>
      <c r="K5" s="4"/>
      <c r="L5" s="7"/>
      <c r="M5" s="4"/>
      <c r="N5" s="7"/>
      <c r="Q5" t="s">
        <v>9</v>
      </c>
      <c r="R5" s="114">
        <f>SUM(J30,J45,J59,J71,J83)</f>
        <v>300</v>
      </c>
    </row>
    <row r="6" spans="1:19" ht="15" customHeight="1" x14ac:dyDescent="0.25">
      <c r="A6" s="8" t="s">
        <v>230</v>
      </c>
      <c r="B6" s="9"/>
      <c r="D6" s="9"/>
      <c r="E6" s="9"/>
      <c r="F6" s="9"/>
      <c r="J6" s="21"/>
      <c r="K6" s="9"/>
      <c r="L6" s="2"/>
      <c r="M6" s="9"/>
    </row>
    <row r="7" spans="1:19" s="64" customFormat="1" ht="24.75" customHeight="1" x14ac:dyDescent="0.25">
      <c r="A7" s="133" t="s">
        <v>10</v>
      </c>
      <c r="B7" s="131" t="s">
        <v>11</v>
      </c>
      <c r="C7" s="131" t="s">
        <v>12</v>
      </c>
      <c r="D7" s="129" t="s">
        <v>13</v>
      </c>
      <c r="E7" s="129" t="s">
        <v>14</v>
      </c>
      <c r="F7" s="129" t="s">
        <v>15</v>
      </c>
      <c r="G7" s="131" t="s">
        <v>16</v>
      </c>
      <c r="H7" s="135" t="s">
        <v>17</v>
      </c>
      <c r="I7" s="136"/>
      <c r="J7" s="137" t="s">
        <v>18</v>
      </c>
      <c r="K7" s="139" t="s">
        <v>19</v>
      </c>
      <c r="L7" s="129" t="s">
        <v>20</v>
      </c>
      <c r="M7" s="131" t="s">
        <v>21</v>
      </c>
      <c r="N7" s="145" t="s">
        <v>22</v>
      </c>
      <c r="R7" s="141"/>
    </row>
    <row r="8" spans="1:19" s="64" customFormat="1" ht="26.25" customHeight="1" x14ac:dyDescent="0.25">
      <c r="A8" s="134"/>
      <c r="B8" s="132"/>
      <c r="C8" s="132"/>
      <c r="D8" s="130"/>
      <c r="E8" s="130"/>
      <c r="F8" s="130"/>
      <c r="G8" s="132"/>
      <c r="H8" s="65" t="s">
        <v>23</v>
      </c>
      <c r="I8" s="66" t="s">
        <v>24</v>
      </c>
      <c r="J8" s="138"/>
      <c r="K8" s="140"/>
      <c r="L8" s="130"/>
      <c r="M8" s="132"/>
      <c r="N8" s="146"/>
      <c r="R8" s="142"/>
    </row>
    <row r="9" spans="1:19" s="93" customFormat="1" x14ac:dyDescent="0.25">
      <c r="A9" s="44">
        <v>1</v>
      </c>
      <c r="B9" s="118" t="s">
        <v>25</v>
      </c>
      <c r="C9" s="118" t="s">
        <v>26</v>
      </c>
      <c r="D9" s="118" t="s">
        <v>27</v>
      </c>
      <c r="E9" s="118"/>
      <c r="F9" s="118" t="s">
        <v>4</v>
      </c>
      <c r="G9" s="55" t="s">
        <v>29</v>
      </c>
      <c r="H9" s="44">
        <v>0</v>
      </c>
      <c r="I9" s="44">
        <v>2</v>
      </c>
      <c r="J9" s="44"/>
      <c r="K9" s="39">
        <v>3</v>
      </c>
      <c r="L9" s="48" t="s">
        <v>30</v>
      </c>
      <c r="M9" s="48" t="s">
        <v>31</v>
      </c>
      <c r="N9" s="118" t="s">
        <v>28</v>
      </c>
    </row>
    <row r="10" spans="1:19" s="93" customFormat="1" x14ac:dyDescent="0.25">
      <c r="A10" s="44">
        <v>1</v>
      </c>
      <c r="B10" s="118" t="s">
        <v>273</v>
      </c>
      <c r="C10" s="118" t="s">
        <v>32</v>
      </c>
      <c r="D10" s="118" t="s">
        <v>33</v>
      </c>
      <c r="E10" s="118"/>
      <c r="F10" s="118" t="s">
        <v>34</v>
      </c>
      <c r="G10" s="55" t="s">
        <v>29</v>
      </c>
      <c r="H10" s="44">
        <v>1</v>
      </c>
      <c r="I10" s="44">
        <v>2</v>
      </c>
      <c r="J10" s="44"/>
      <c r="K10" s="39">
        <v>5</v>
      </c>
      <c r="L10" s="48" t="s">
        <v>30</v>
      </c>
      <c r="M10" s="48" t="s">
        <v>31</v>
      </c>
      <c r="N10" s="118" t="s">
        <v>231</v>
      </c>
    </row>
    <row r="11" spans="1:19" s="93" customFormat="1" x14ac:dyDescent="0.25">
      <c r="A11" s="44">
        <v>1</v>
      </c>
      <c r="B11" s="118" t="s">
        <v>274</v>
      </c>
      <c r="C11" s="118" t="s">
        <v>35</v>
      </c>
      <c r="D11" s="118" t="s">
        <v>36</v>
      </c>
      <c r="E11" s="118"/>
      <c r="F11" s="118" t="s">
        <v>41</v>
      </c>
      <c r="G11" s="55" t="s">
        <v>29</v>
      </c>
      <c r="H11" s="44">
        <v>2</v>
      </c>
      <c r="I11" s="44">
        <v>0</v>
      </c>
      <c r="J11" s="44"/>
      <c r="K11" s="39">
        <v>3</v>
      </c>
      <c r="L11" s="48" t="s">
        <v>37</v>
      </c>
      <c r="M11" s="48" t="s">
        <v>31</v>
      </c>
      <c r="N11" s="118" t="s">
        <v>232</v>
      </c>
    </row>
    <row r="12" spans="1:19" s="93" customFormat="1" x14ac:dyDescent="0.25">
      <c r="A12" s="44">
        <v>1</v>
      </c>
      <c r="B12" s="118" t="s">
        <v>38</v>
      </c>
      <c r="C12" s="118" t="s">
        <v>39</v>
      </c>
      <c r="D12" s="118" t="s">
        <v>40</v>
      </c>
      <c r="E12" s="118"/>
      <c r="F12" s="118" t="s">
        <v>41</v>
      </c>
      <c r="G12" s="55" t="s">
        <v>29</v>
      </c>
      <c r="H12" s="44">
        <v>2</v>
      </c>
      <c r="I12" s="44">
        <v>0</v>
      </c>
      <c r="J12" s="44"/>
      <c r="K12" s="39">
        <v>3</v>
      </c>
      <c r="L12" s="48" t="s">
        <v>37</v>
      </c>
      <c r="M12" s="48" t="s">
        <v>31</v>
      </c>
      <c r="N12" s="118" t="s">
        <v>233</v>
      </c>
    </row>
    <row r="13" spans="1:19" s="93" customFormat="1" ht="24" x14ac:dyDescent="0.25">
      <c r="A13" s="44">
        <v>1</v>
      </c>
      <c r="B13" s="118" t="s">
        <v>42</v>
      </c>
      <c r="C13" s="118" t="s">
        <v>43</v>
      </c>
      <c r="D13" s="118" t="s">
        <v>44</v>
      </c>
      <c r="E13" s="118"/>
      <c r="F13" s="118" t="s">
        <v>4</v>
      </c>
      <c r="G13" s="55" t="s">
        <v>29</v>
      </c>
      <c r="H13" s="44">
        <v>0</v>
      </c>
      <c r="I13" s="44">
        <v>2</v>
      </c>
      <c r="J13" s="44"/>
      <c r="K13" s="39">
        <v>3</v>
      </c>
      <c r="L13" s="48" t="s">
        <v>30</v>
      </c>
      <c r="M13" s="48" t="s">
        <v>31</v>
      </c>
      <c r="N13" s="118" t="s">
        <v>234</v>
      </c>
    </row>
    <row r="14" spans="1:19" s="93" customFormat="1" ht="24" x14ac:dyDescent="0.25">
      <c r="A14" s="44">
        <v>1</v>
      </c>
      <c r="B14" s="118" t="s">
        <v>45</v>
      </c>
      <c r="C14" s="118" t="s">
        <v>46</v>
      </c>
      <c r="D14" s="118" t="s">
        <v>47</v>
      </c>
      <c r="E14" s="118"/>
      <c r="F14" s="127" t="s">
        <v>229</v>
      </c>
      <c r="G14" s="55" t="s">
        <v>29</v>
      </c>
      <c r="H14" s="44">
        <v>0</v>
      </c>
      <c r="I14" s="44">
        <v>2</v>
      </c>
      <c r="J14" s="44"/>
      <c r="K14" s="39">
        <v>3</v>
      </c>
      <c r="L14" s="48" t="s">
        <v>30</v>
      </c>
      <c r="M14" s="48" t="s">
        <v>31</v>
      </c>
      <c r="N14" s="118" t="s">
        <v>235</v>
      </c>
    </row>
    <row r="15" spans="1:19" s="93" customFormat="1" x14ac:dyDescent="0.25">
      <c r="A15" s="44">
        <v>1</v>
      </c>
      <c r="B15" s="115" t="s">
        <v>48</v>
      </c>
      <c r="C15" s="118" t="s">
        <v>49</v>
      </c>
      <c r="D15" s="118" t="s">
        <v>50</v>
      </c>
      <c r="E15" s="118"/>
      <c r="F15" s="116" t="s">
        <v>51</v>
      </c>
      <c r="G15" s="55" t="s">
        <v>52</v>
      </c>
      <c r="H15" s="44">
        <v>2</v>
      </c>
      <c r="I15" s="44">
        <v>0</v>
      </c>
      <c r="J15" s="44"/>
      <c r="K15" s="39">
        <v>2</v>
      </c>
      <c r="L15" s="48" t="s">
        <v>37</v>
      </c>
      <c r="M15" s="48" t="s">
        <v>31</v>
      </c>
      <c r="N15" s="118" t="s">
        <v>236</v>
      </c>
    </row>
    <row r="16" spans="1:19" s="93" customFormat="1" x14ac:dyDescent="0.25">
      <c r="A16" s="44">
        <v>1</v>
      </c>
      <c r="B16" s="118" t="s">
        <v>53</v>
      </c>
      <c r="C16" s="118" t="s">
        <v>54</v>
      </c>
      <c r="D16" s="118" t="s">
        <v>55</v>
      </c>
      <c r="E16" s="118"/>
      <c r="F16" s="118" t="s">
        <v>41</v>
      </c>
      <c r="G16" s="55" t="s">
        <v>29</v>
      </c>
      <c r="H16" s="44">
        <v>2</v>
      </c>
      <c r="I16" s="44">
        <v>0</v>
      </c>
      <c r="J16" s="44"/>
      <c r="K16" s="39">
        <v>3</v>
      </c>
      <c r="L16" s="48" t="s">
        <v>37</v>
      </c>
      <c r="M16" s="48" t="s">
        <v>31</v>
      </c>
      <c r="N16" s="118" t="s">
        <v>237</v>
      </c>
    </row>
    <row r="17" spans="1:44" s="93" customFormat="1" x14ac:dyDescent="0.25">
      <c r="A17" s="44">
        <v>1</v>
      </c>
      <c r="B17" s="118" t="s">
        <v>56</v>
      </c>
      <c r="C17" s="118" t="s">
        <v>57</v>
      </c>
      <c r="D17" s="118" t="s">
        <v>58</v>
      </c>
      <c r="E17" s="118"/>
      <c r="F17" s="118" t="s">
        <v>41</v>
      </c>
      <c r="G17" s="55" t="s">
        <v>29</v>
      </c>
      <c r="H17" s="44">
        <v>2</v>
      </c>
      <c r="I17" s="44">
        <v>0</v>
      </c>
      <c r="J17" s="44"/>
      <c r="K17" s="39">
        <v>3</v>
      </c>
      <c r="L17" s="48" t="s">
        <v>37</v>
      </c>
      <c r="M17" s="48" t="s">
        <v>31</v>
      </c>
      <c r="N17" s="118" t="s">
        <v>238</v>
      </c>
    </row>
    <row r="18" spans="1:44" s="93" customFormat="1" ht="24" x14ac:dyDescent="0.25">
      <c r="A18" s="44">
        <v>1</v>
      </c>
      <c r="B18" s="118"/>
      <c r="C18" s="118" t="s">
        <v>59</v>
      </c>
      <c r="D18" s="118"/>
      <c r="E18" s="118"/>
      <c r="F18" s="118"/>
      <c r="G18" s="118"/>
      <c r="H18" s="44">
        <v>1</v>
      </c>
      <c r="I18" s="44">
        <v>0</v>
      </c>
      <c r="J18" s="44"/>
      <c r="K18" s="39">
        <v>2</v>
      </c>
      <c r="L18" s="48"/>
      <c r="M18" s="48" t="s">
        <v>60</v>
      </c>
      <c r="N18" s="118"/>
    </row>
    <row r="19" spans="1:44" s="72" customFormat="1" x14ac:dyDescent="0.25">
      <c r="A19" s="69"/>
      <c r="B19" s="70"/>
      <c r="C19" s="70"/>
      <c r="D19" s="70"/>
      <c r="E19" s="70"/>
      <c r="F19" s="70"/>
      <c r="G19" s="70"/>
      <c r="H19" s="47">
        <f>SUM(H9:H18)</f>
        <v>12</v>
      </c>
      <c r="I19" s="47">
        <f>SUM(I9:I18)</f>
        <v>8</v>
      </c>
      <c r="J19" s="47">
        <f>SUM(J9:J18)</f>
        <v>0</v>
      </c>
      <c r="K19" s="45">
        <f>SUM(K9:K18)</f>
        <v>30</v>
      </c>
      <c r="L19" s="71"/>
      <c r="M19" s="71"/>
      <c r="N19" s="70"/>
    </row>
    <row r="20" spans="1:44" ht="24" x14ac:dyDescent="0.25">
      <c r="A20" s="69"/>
      <c r="B20" s="30"/>
      <c r="C20" s="30"/>
      <c r="D20" s="30"/>
      <c r="E20" s="30"/>
      <c r="F20" s="30"/>
      <c r="G20" s="34" t="s">
        <v>61</v>
      </c>
      <c r="H20" s="143">
        <f>SUM(H19:I19)*14</f>
        <v>280</v>
      </c>
      <c r="I20" s="144"/>
      <c r="J20" s="35">
        <f>SUM(J19)</f>
        <v>0</v>
      </c>
      <c r="K20" s="32"/>
      <c r="L20" s="33"/>
      <c r="M20" s="33"/>
      <c r="N20" s="30"/>
    </row>
    <row r="21" spans="1:44" s="88" customFormat="1" x14ac:dyDescent="0.25">
      <c r="A21" s="89">
        <v>2</v>
      </c>
      <c r="B21" s="78" t="s">
        <v>62</v>
      </c>
      <c r="C21" s="78" t="s">
        <v>63</v>
      </c>
      <c r="D21" s="78" t="s">
        <v>64</v>
      </c>
      <c r="E21" s="78" t="s">
        <v>28</v>
      </c>
      <c r="F21" s="78" t="s">
        <v>285</v>
      </c>
      <c r="G21" s="78" t="s">
        <v>65</v>
      </c>
      <c r="H21" s="89">
        <v>1</v>
      </c>
      <c r="I21" s="89">
        <v>0</v>
      </c>
      <c r="J21" s="89"/>
      <c r="K21" s="89">
        <v>2</v>
      </c>
      <c r="L21" s="89" t="s">
        <v>37</v>
      </c>
      <c r="M21" s="89" t="s">
        <v>31</v>
      </c>
      <c r="N21" s="102" t="s">
        <v>28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</row>
    <row r="22" spans="1:44" s="88" customFormat="1" ht="24" x14ac:dyDescent="0.25">
      <c r="A22" s="89">
        <v>2</v>
      </c>
      <c r="B22" s="119" t="s">
        <v>275</v>
      </c>
      <c r="C22" s="120" t="s">
        <v>66</v>
      </c>
      <c r="D22" s="78" t="s">
        <v>67</v>
      </c>
      <c r="E22" s="78"/>
      <c r="F22" s="78" t="s">
        <v>227</v>
      </c>
      <c r="G22" s="78" t="s">
        <v>226</v>
      </c>
      <c r="H22" s="89">
        <v>1</v>
      </c>
      <c r="I22" s="89">
        <v>1</v>
      </c>
      <c r="J22" s="89"/>
      <c r="K22" s="89">
        <v>3</v>
      </c>
      <c r="L22" s="89" t="s">
        <v>30</v>
      </c>
      <c r="M22" s="89" t="s">
        <v>31</v>
      </c>
      <c r="N22" s="119" t="s">
        <v>239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</row>
    <row r="23" spans="1:44" s="88" customFormat="1" x14ac:dyDescent="0.25">
      <c r="A23" s="89">
        <v>2</v>
      </c>
      <c r="B23" s="119" t="s">
        <v>69</v>
      </c>
      <c r="C23" s="78" t="s">
        <v>70</v>
      </c>
      <c r="D23" s="78" t="s">
        <v>71</v>
      </c>
      <c r="E23" s="78"/>
      <c r="F23" s="78" t="s">
        <v>41</v>
      </c>
      <c r="G23" s="78" t="s">
        <v>29</v>
      </c>
      <c r="H23" s="89">
        <v>2</v>
      </c>
      <c r="I23" s="89">
        <v>0</v>
      </c>
      <c r="J23" s="89"/>
      <c r="K23" s="89">
        <v>4</v>
      </c>
      <c r="L23" s="89" t="s">
        <v>37</v>
      </c>
      <c r="M23" s="89" t="s">
        <v>31</v>
      </c>
      <c r="N23" s="102" t="s">
        <v>240</v>
      </c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</row>
    <row r="24" spans="1:44" s="88" customFormat="1" ht="24" x14ac:dyDescent="0.25">
      <c r="A24" s="89">
        <v>2</v>
      </c>
      <c r="B24" s="119" t="s">
        <v>72</v>
      </c>
      <c r="C24" s="78" t="s">
        <v>73</v>
      </c>
      <c r="D24" s="78" t="s">
        <v>74</v>
      </c>
      <c r="E24" s="78"/>
      <c r="F24" s="78" t="s">
        <v>4</v>
      </c>
      <c r="G24" s="78" t="s">
        <v>29</v>
      </c>
      <c r="H24" s="89">
        <v>0</v>
      </c>
      <c r="I24" s="89">
        <v>2</v>
      </c>
      <c r="J24" s="89"/>
      <c r="K24" s="89">
        <v>4</v>
      </c>
      <c r="L24" s="89" t="s">
        <v>30</v>
      </c>
      <c r="M24" s="89" t="s">
        <v>31</v>
      </c>
      <c r="N24" s="102" t="s">
        <v>241</v>
      </c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</row>
    <row r="25" spans="1:44" s="88" customFormat="1" ht="24" x14ac:dyDescent="0.25">
      <c r="A25" s="89">
        <v>2</v>
      </c>
      <c r="B25" s="119" t="s">
        <v>75</v>
      </c>
      <c r="C25" s="78" t="s">
        <v>76</v>
      </c>
      <c r="D25" s="78" t="s">
        <v>77</v>
      </c>
      <c r="E25" s="78"/>
      <c r="F25" s="78" t="s">
        <v>229</v>
      </c>
      <c r="G25" s="78" t="s">
        <v>29</v>
      </c>
      <c r="H25" s="89">
        <v>0</v>
      </c>
      <c r="I25" s="89">
        <v>2</v>
      </c>
      <c r="J25" s="89"/>
      <c r="K25" s="89">
        <v>4</v>
      </c>
      <c r="L25" s="89" t="s">
        <v>30</v>
      </c>
      <c r="M25" s="89" t="s">
        <v>31</v>
      </c>
      <c r="N25" s="102" t="s">
        <v>242</v>
      </c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</row>
    <row r="26" spans="1:44" s="88" customFormat="1" x14ac:dyDescent="0.25">
      <c r="A26" s="89">
        <v>2</v>
      </c>
      <c r="B26" s="119" t="s">
        <v>78</v>
      </c>
      <c r="C26" s="78" t="s">
        <v>79</v>
      </c>
      <c r="D26" s="78" t="s">
        <v>80</v>
      </c>
      <c r="E26" s="78"/>
      <c r="F26" s="78" t="s">
        <v>41</v>
      </c>
      <c r="G26" s="78" t="s">
        <v>29</v>
      </c>
      <c r="H26" s="89">
        <v>2</v>
      </c>
      <c r="I26" s="89">
        <v>0</v>
      </c>
      <c r="J26" s="89"/>
      <c r="K26" s="89">
        <v>4</v>
      </c>
      <c r="L26" s="89" t="s">
        <v>37</v>
      </c>
      <c r="M26" s="89" t="s">
        <v>31</v>
      </c>
      <c r="N26" s="102" t="s">
        <v>243</v>
      </c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</row>
    <row r="27" spans="1:44" s="88" customFormat="1" x14ac:dyDescent="0.25">
      <c r="A27" s="89">
        <v>2</v>
      </c>
      <c r="B27" s="119" t="s">
        <v>81</v>
      </c>
      <c r="C27" s="78" t="s">
        <v>82</v>
      </c>
      <c r="D27" s="78" t="s">
        <v>83</v>
      </c>
      <c r="E27" s="78"/>
      <c r="F27" s="78" t="s">
        <v>228</v>
      </c>
      <c r="G27" s="78" t="s">
        <v>29</v>
      </c>
      <c r="H27" s="89">
        <v>0</v>
      </c>
      <c r="I27" s="89">
        <v>2</v>
      </c>
      <c r="J27" s="89"/>
      <c r="K27" s="89">
        <v>4</v>
      </c>
      <c r="L27" s="89" t="s">
        <v>30</v>
      </c>
      <c r="M27" s="89" t="s">
        <v>31</v>
      </c>
      <c r="N27" s="102" t="s">
        <v>84</v>
      </c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</row>
    <row r="28" spans="1:44" s="88" customFormat="1" x14ac:dyDescent="0.25">
      <c r="A28" s="89">
        <v>2</v>
      </c>
      <c r="B28" s="119" t="s">
        <v>85</v>
      </c>
      <c r="C28" s="78" t="s">
        <v>86</v>
      </c>
      <c r="D28" s="78" t="s">
        <v>87</v>
      </c>
      <c r="E28" s="78"/>
      <c r="F28" s="78" t="s">
        <v>229</v>
      </c>
      <c r="G28" s="78" t="s">
        <v>29</v>
      </c>
      <c r="H28" s="89">
        <v>0</v>
      </c>
      <c r="I28" s="89">
        <v>0</v>
      </c>
      <c r="J28" s="89">
        <v>40</v>
      </c>
      <c r="K28" s="89">
        <v>3</v>
      </c>
      <c r="L28" s="89" t="s">
        <v>30</v>
      </c>
      <c r="M28" s="89" t="s">
        <v>31</v>
      </c>
      <c r="N28" s="102" t="s">
        <v>244</v>
      </c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</row>
    <row r="29" spans="1:44" s="88" customFormat="1" ht="24" x14ac:dyDescent="0.25">
      <c r="A29" s="89">
        <v>2</v>
      </c>
      <c r="B29" s="78"/>
      <c r="C29" s="78" t="s">
        <v>59</v>
      </c>
      <c r="D29" s="78"/>
      <c r="E29" s="78"/>
      <c r="F29" s="78"/>
      <c r="G29" s="78"/>
      <c r="H29" s="89">
        <v>1</v>
      </c>
      <c r="I29" s="89">
        <v>0</v>
      </c>
      <c r="J29" s="89"/>
      <c r="K29" s="89">
        <v>2</v>
      </c>
      <c r="L29" s="89"/>
      <c r="M29" s="89" t="s">
        <v>60</v>
      </c>
      <c r="N29" s="102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</row>
    <row r="30" spans="1:44" s="72" customFormat="1" x14ac:dyDescent="0.25">
      <c r="A30" s="84"/>
      <c r="B30" s="85"/>
      <c r="C30" s="85"/>
      <c r="D30" s="85"/>
      <c r="E30" s="85"/>
      <c r="F30" s="85"/>
      <c r="G30" s="85"/>
      <c r="H30" s="86">
        <f>SUM(H21:H29)</f>
        <v>7</v>
      </c>
      <c r="I30" s="86">
        <f>SUM(I21:I29)</f>
        <v>7</v>
      </c>
      <c r="J30" s="86">
        <f>SUM(J21:J29)</f>
        <v>40</v>
      </c>
      <c r="K30" s="86">
        <f>SUM(K21:K29)</f>
        <v>30</v>
      </c>
      <c r="L30" s="87"/>
      <c r="M30" s="87"/>
      <c r="N30" s="103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</row>
    <row r="31" spans="1:44" ht="24" x14ac:dyDescent="0.25">
      <c r="A31" s="69"/>
      <c r="B31" s="30"/>
      <c r="C31" s="30"/>
      <c r="D31" s="30"/>
      <c r="E31" s="30"/>
      <c r="F31" s="30"/>
      <c r="G31" s="34" t="s">
        <v>61</v>
      </c>
      <c r="H31" s="143">
        <f>SUM(H30:I30)*14</f>
        <v>196</v>
      </c>
      <c r="I31" s="144"/>
      <c r="J31" s="35">
        <f>SUM(J30)</f>
        <v>40</v>
      </c>
      <c r="K31" s="31"/>
      <c r="L31" s="33"/>
      <c r="M31" s="33"/>
      <c r="N31" s="104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</row>
    <row r="32" spans="1:44" s="81" customFormat="1" x14ac:dyDescent="0.25">
      <c r="A32" s="41">
        <v>3</v>
      </c>
      <c r="B32" s="40" t="s">
        <v>276</v>
      </c>
      <c r="C32" s="40" t="s">
        <v>88</v>
      </c>
      <c r="D32" s="40" t="s">
        <v>89</v>
      </c>
      <c r="E32" s="40"/>
      <c r="F32" s="40" t="s">
        <v>41</v>
      </c>
      <c r="G32" s="80" t="s">
        <v>29</v>
      </c>
      <c r="H32" s="41">
        <v>2</v>
      </c>
      <c r="I32" s="41">
        <v>0</v>
      </c>
      <c r="J32" s="41"/>
      <c r="K32" s="42">
        <v>2</v>
      </c>
      <c r="L32" s="43" t="s">
        <v>37</v>
      </c>
      <c r="M32" s="43" t="s">
        <v>31</v>
      </c>
      <c r="N32" s="105" t="s">
        <v>245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</row>
    <row r="33" spans="1:44" s="93" customFormat="1" ht="24" x14ac:dyDescent="0.25">
      <c r="A33" s="44">
        <v>3</v>
      </c>
      <c r="B33" s="40" t="s">
        <v>277</v>
      </c>
      <c r="C33" s="118" t="s">
        <v>90</v>
      </c>
      <c r="D33" s="118" t="s">
        <v>91</v>
      </c>
      <c r="E33" s="118"/>
      <c r="F33" s="118" t="s">
        <v>4</v>
      </c>
      <c r="G33" s="55" t="s">
        <v>29</v>
      </c>
      <c r="H33" s="44">
        <v>0</v>
      </c>
      <c r="I33" s="44">
        <v>2</v>
      </c>
      <c r="J33" s="44"/>
      <c r="K33" s="39">
        <v>2</v>
      </c>
      <c r="L33" s="48" t="s">
        <v>30</v>
      </c>
      <c r="M33" s="48" t="s">
        <v>31</v>
      </c>
      <c r="N33" s="106" t="s">
        <v>246</v>
      </c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</row>
    <row r="34" spans="1:44" s="81" customFormat="1" ht="24" x14ac:dyDescent="0.25">
      <c r="A34" s="41">
        <v>3</v>
      </c>
      <c r="B34" s="40" t="s">
        <v>278</v>
      </c>
      <c r="C34" s="40" t="s">
        <v>92</v>
      </c>
      <c r="D34" s="40" t="s">
        <v>93</v>
      </c>
      <c r="E34" s="40"/>
      <c r="F34" s="127" t="s">
        <v>229</v>
      </c>
      <c r="G34" s="80" t="s">
        <v>29</v>
      </c>
      <c r="H34" s="41">
        <v>0</v>
      </c>
      <c r="I34" s="41">
        <v>2</v>
      </c>
      <c r="J34" s="41"/>
      <c r="K34" s="42">
        <v>2</v>
      </c>
      <c r="L34" s="43" t="s">
        <v>30</v>
      </c>
      <c r="M34" s="43" t="s">
        <v>31</v>
      </c>
      <c r="N34" s="105"/>
      <c r="O34" s="18"/>
      <c r="P34" s="18"/>
      <c r="Q34" s="54"/>
      <c r="R34" s="54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</row>
    <row r="35" spans="1:44" s="81" customFormat="1" ht="24" x14ac:dyDescent="0.25">
      <c r="A35" s="41">
        <v>3</v>
      </c>
      <c r="B35" s="40" t="s">
        <v>94</v>
      </c>
      <c r="C35" s="40" t="s">
        <v>95</v>
      </c>
      <c r="D35" s="40" t="s">
        <v>96</v>
      </c>
      <c r="E35" s="40"/>
      <c r="F35" s="118" t="s">
        <v>4</v>
      </c>
      <c r="G35" s="80" t="s">
        <v>29</v>
      </c>
      <c r="H35" s="41">
        <v>2</v>
      </c>
      <c r="I35" s="41">
        <v>0</v>
      </c>
      <c r="J35" s="41"/>
      <c r="K35" s="42">
        <v>3</v>
      </c>
      <c r="L35" s="43" t="s">
        <v>37</v>
      </c>
      <c r="M35" s="43" t="s">
        <v>31</v>
      </c>
      <c r="N35" s="105" t="s">
        <v>247</v>
      </c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</row>
    <row r="36" spans="1:44" s="81" customFormat="1" x14ac:dyDescent="0.25">
      <c r="A36" s="41">
        <v>3</v>
      </c>
      <c r="B36" s="40" t="s">
        <v>97</v>
      </c>
      <c r="C36" s="40" t="s">
        <v>98</v>
      </c>
      <c r="D36" s="40" t="s">
        <v>99</v>
      </c>
      <c r="E36" s="82"/>
      <c r="F36" s="40" t="s">
        <v>272</v>
      </c>
      <c r="G36" s="80" t="s">
        <v>29</v>
      </c>
      <c r="H36" s="41">
        <v>1</v>
      </c>
      <c r="I36" s="41">
        <v>2</v>
      </c>
      <c r="J36" s="41"/>
      <c r="K36" s="42">
        <v>3</v>
      </c>
      <c r="L36" s="43" t="s">
        <v>30</v>
      </c>
      <c r="M36" s="43" t="s">
        <v>31</v>
      </c>
      <c r="N36" s="118" t="s">
        <v>248</v>
      </c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</row>
    <row r="37" spans="1:44" s="81" customFormat="1" x14ac:dyDescent="0.25">
      <c r="A37" s="41">
        <v>3</v>
      </c>
      <c r="B37" s="40" t="s">
        <v>100</v>
      </c>
      <c r="C37" s="40" t="s">
        <v>101</v>
      </c>
      <c r="D37" s="40" t="s">
        <v>102</v>
      </c>
      <c r="E37" s="40"/>
      <c r="F37" s="127" t="s">
        <v>229</v>
      </c>
      <c r="G37" s="80" t="s">
        <v>29</v>
      </c>
      <c r="H37" s="41">
        <v>0</v>
      </c>
      <c r="I37" s="41">
        <v>2</v>
      </c>
      <c r="J37" s="41"/>
      <c r="K37" s="42">
        <v>3</v>
      </c>
      <c r="L37" s="43" t="s">
        <v>30</v>
      </c>
      <c r="M37" s="43" t="s">
        <v>31</v>
      </c>
      <c r="N37" s="105" t="s">
        <v>249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</row>
    <row r="38" spans="1:44" s="93" customFormat="1" x14ac:dyDescent="0.25">
      <c r="A38" s="44">
        <v>3</v>
      </c>
      <c r="B38" s="40" t="s">
        <v>279</v>
      </c>
      <c r="C38" s="118" t="s">
        <v>103</v>
      </c>
      <c r="D38" s="118" t="s">
        <v>104</v>
      </c>
      <c r="E38" s="118"/>
      <c r="F38" s="127" t="s">
        <v>229</v>
      </c>
      <c r="G38" s="55" t="s">
        <v>29</v>
      </c>
      <c r="H38" s="44">
        <v>0</v>
      </c>
      <c r="I38" s="44">
        <v>2</v>
      </c>
      <c r="J38" s="44"/>
      <c r="K38" s="39">
        <v>2</v>
      </c>
      <c r="L38" s="48" t="s">
        <v>30</v>
      </c>
      <c r="M38" s="48" t="s">
        <v>31</v>
      </c>
      <c r="N38" s="106" t="s">
        <v>250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</row>
    <row r="39" spans="1:44" s="93" customFormat="1" x14ac:dyDescent="0.25">
      <c r="A39" s="91">
        <v>3</v>
      </c>
      <c r="B39" s="40" t="s">
        <v>105</v>
      </c>
      <c r="C39" s="92" t="s">
        <v>106</v>
      </c>
      <c r="D39" s="92" t="s">
        <v>107</v>
      </c>
      <c r="E39" s="92"/>
      <c r="F39" s="127" t="s">
        <v>229</v>
      </c>
      <c r="G39" s="91" t="s">
        <v>29</v>
      </c>
      <c r="H39" s="91">
        <v>0</v>
      </c>
      <c r="I39" s="91">
        <v>0</v>
      </c>
      <c r="J39" s="91">
        <v>40</v>
      </c>
      <c r="K39" s="91">
        <v>3</v>
      </c>
      <c r="L39" s="91" t="s">
        <v>30</v>
      </c>
      <c r="M39" s="91" t="s">
        <v>31</v>
      </c>
      <c r="N39" s="128" t="s">
        <v>251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</row>
    <row r="40" spans="1:44" s="93" customFormat="1" ht="24" x14ac:dyDescent="0.25">
      <c r="A40" s="92" t="s">
        <v>108</v>
      </c>
      <c r="B40" s="92"/>
      <c r="C40" s="92" t="s">
        <v>59</v>
      </c>
      <c r="D40" s="92"/>
      <c r="E40" s="92"/>
      <c r="F40" s="92"/>
      <c r="G40" s="91"/>
      <c r="H40" s="91">
        <v>1</v>
      </c>
      <c r="I40" s="91">
        <v>0</v>
      </c>
      <c r="J40" s="91"/>
      <c r="K40" s="91">
        <v>2</v>
      </c>
      <c r="L40" s="91"/>
      <c r="M40" s="91" t="s">
        <v>60</v>
      </c>
      <c r="N40" s="107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</row>
    <row r="41" spans="1:44" ht="36" x14ac:dyDescent="0.25">
      <c r="A41" s="63" t="s">
        <v>109</v>
      </c>
      <c r="B41" s="118"/>
      <c r="C41" s="79" t="s">
        <v>110</v>
      </c>
      <c r="D41" s="118" t="s">
        <v>111</v>
      </c>
      <c r="E41" s="118"/>
      <c r="F41" s="118"/>
      <c r="G41" s="118"/>
      <c r="H41" s="44"/>
      <c r="I41" s="44"/>
      <c r="J41" s="44"/>
      <c r="K41" s="39"/>
      <c r="L41" s="48"/>
      <c r="M41" s="125"/>
      <c r="N41" s="106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</row>
    <row r="42" spans="1:44" s="81" customFormat="1" ht="24" x14ac:dyDescent="0.25">
      <c r="A42" s="41">
        <v>3</v>
      </c>
      <c r="B42" s="40" t="s">
        <v>112</v>
      </c>
      <c r="C42" s="40" t="s">
        <v>113</v>
      </c>
      <c r="D42" s="40" t="s">
        <v>114</v>
      </c>
      <c r="E42" s="40"/>
      <c r="F42" s="40" t="s">
        <v>115</v>
      </c>
      <c r="G42" s="80" t="s">
        <v>52</v>
      </c>
      <c r="H42" s="41">
        <v>0</v>
      </c>
      <c r="I42" s="41">
        <v>2</v>
      </c>
      <c r="J42" s="41"/>
      <c r="K42" s="42">
        <v>4</v>
      </c>
      <c r="L42" s="126" t="s">
        <v>30</v>
      </c>
      <c r="M42" s="117" t="s">
        <v>116</v>
      </c>
      <c r="N42" s="123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</row>
    <row r="43" spans="1:44" s="81" customFormat="1" x14ac:dyDescent="0.25">
      <c r="A43" s="41">
        <v>3</v>
      </c>
      <c r="B43" s="40" t="s">
        <v>117</v>
      </c>
      <c r="C43" s="40" t="s">
        <v>118</v>
      </c>
      <c r="D43" s="40" t="s">
        <v>119</v>
      </c>
      <c r="E43" s="40"/>
      <c r="F43" s="40" t="s">
        <v>272</v>
      </c>
      <c r="G43" s="80" t="s">
        <v>29</v>
      </c>
      <c r="H43" s="41">
        <v>0</v>
      </c>
      <c r="I43" s="41">
        <v>2</v>
      </c>
      <c r="J43" s="41"/>
      <c r="K43" s="42">
        <v>2</v>
      </c>
      <c r="L43" s="126" t="s">
        <v>30</v>
      </c>
      <c r="M43" s="117" t="s">
        <v>116</v>
      </c>
      <c r="N43" s="122" t="s">
        <v>120</v>
      </c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</row>
    <row r="44" spans="1:44" s="81" customFormat="1" x14ac:dyDescent="0.25">
      <c r="A44" s="41">
        <v>3</v>
      </c>
      <c r="B44" s="40" t="s">
        <v>121</v>
      </c>
      <c r="C44" s="40" t="s">
        <v>122</v>
      </c>
      <c r="D44" s="40" t="s">
        <v>123</v>
      </c>
      <c r="E44" s="40"/>
      <c r="F44" s="118" t="s">
        <v>4</v>
      </c>
      <c r="G44" s="80" t="s">
        <v>29</v>
      </c>
      <c r="H44" s="41">
        <v>0</v>
      </c>
      <c r="I44" s="41">
        <v>2</v>
      </c>
      <c r="J44" s="41"/>
      <c r="K44" s="42">
        <v>2</v>
      </c>
      <c r="L44" s="126" t="s">
        <v>37</v>
      </c>
      <c r="M44" s="117" t="s">
        <v>116</v>
      </c>
      <c r="N44" s="124" t="s">
        <v>252</v>
      </c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</row>
    <row r="45" spans="1:44" s="72" customFormat="1" x14ac:dyDescent="0.25">
      <c r="A45" s="69"/>
      <c r="B45" s="70"/>
      <c r="C45" s="70"/>
      <c r="D45" s="70"/>
      <c r="E45" s="70"/>
      <c r="F45" s="70"/>
      <c r="G45" s="70"/>
      <c r="H45" s="47">
        <f>SUM(H32:H44)</f>
        <v>6</v>
      </c>
      <c r="I45" s="47">
        <f>SUM(I32:I44)</f>
        <v>16</v>
      </c>
      <c r="J45" s="47">
        <f>SUM(J32:J44)</f>
        <v>40</v>
      </c>
      <c r="K45" s="47">
        <f>SUM(K32:K44)</f>
        <v>30</v>
      </c>
      <c r="L45" s="71"/>
      <c r="M45" s="87"/>
      <c r="N45" s="108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</row>
    <row r="46" spans="1:44" ht="24" x14ac:dyDescent="0.25">
      <c r="A46" s="69"/>
      <c r="B46" s="30"/>
      <c r="C46" s="30"/>
      <c r="D46" s="30"/>
      <c r="E46" s="30"/>
      <c r="F46" s="30"/>
      <c r="G46" s="34" t="s">
        <v>61</v>
      </c>
      <c r="H46" s="143">
        <f>SUM(H45:I45)*14</f>
        <v>308</v>
      </c>
      <c r="I46" s="144"/>
      <c r="J46" s="35">
        <f>SUM(J45)</f>
        <v>40</v>
      </c>
      <c r="K46" s="31"/>
      <c r="L46" s="33"/>
      <c r="M46" s="33"/>
      <c r="N46" s="104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</row>
    <row r="47" spans="1:44" s="81" customFormat="1" ht="24" x14ac:dyDescent="0.25">
      <c r="A47" s="49">
        <v>4</v>
      </c>
      <c r="B47" s="121" t="s">
        <v>124</v>
      </c>
      <c r="C47" s="78" t="s">
        <v>125</v>
      </c>
      <c r="D47" s="121" t="s">
        <v>126</v>
      </c>
      <c r="E47" s="121"/>
      <c r="F47" s="121" t="s">
        <v>4</v>
      </c>
      <c r="G47" s="56" t="s">
        <v>29</v>
      </c>
      <c r="H47" s="49">
        <v>2</v>
      </c>
      <c r="I47" s="49">
        <v>0</v>
      </c>
      <c r="J47" s="49"/>
      <c r="K47" s="46">
        <v>3</v>
      </c>
      <c r="L47" s="57" t="s">
        <v>37</v>
      </c>
      <c r="M47" s="57" t="s">
        <v>31</v>
      </c>
      <c r="N47" s="109" t="s">
        <v>253</v>
      </c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</row>
    <row r="48" spans="1:44" s="93" customFormat="1" ht="24" x14ac:dyDescent="0.25">
      <c r="A48" s="49">
        <v>4</v>
      </c>
      <c r="B48" s="121" t="s">
        <v>127</v>
      </c>
      <c r="C48" s="78" t="s">
        <v>128</v>
      </c>
      <c r="D48" s="121" t="s">
        <v>129</v>
      </c>
      <c r="E48" s="121"/>
      <c r="F48" s="121" t="s">
        <v>4</v>
      </c>
      <c r="G48" s="56" t="s">
        <v>29</v>
      </c>
      <c r="H48" s="49">
        <v>2</v>
      </c>
      <c r="I48" s="49">
        <v>0</v>
      </c>
      <c r="J48" s="49"/>
      <c r="K48" s="46">
        <v>3</v>
      </c>
      <c r="L48" s="57" t="s">
        <v>37</v>
      </c>
      <c r="M48" s="57" t="s">
        <v>31</v>
      </c>
      <c r="N48" s="121" t="s">
        <v>130</v>
      </c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</row>
    <row r="49" spans="1:44" s="81" customFormat="1" x14ac:dyDescent="0.25">
      <c r="A49" s="49">
        <v>4</v>
      </c>
      <c r="B49" s="121" t="s">
        <v>131</v>
      </c>
      <c r="C49" s="78" t="s">
        <v>132</v>
      </c>
      <c r="D49" s="121" t="s">
        <v>133</v>
      </c>
      <c r="E49" s="121"/>
      <c r="F49" s="121" t="s">
        <v>4</v>
      </c>
      <c r="G49" s="56" t="s">
        <v>29</v>
      </c>
      <c r="H49" s="49">
        <v>0</v>
      </c>
      <c r="I49" s="49">
        <v>2</v>
      </c>
      <c r="J49" s="49"/>
      <c r="K49" s="46">
        <v>2</v>
      </c>
      <c r="L49" s="57" t="s">
        <v>30</v>
      </c>
      <c r="M49" s="57" t="s">
        <v>31</v>
      </c>
      <c r="N49" s="109" t="s">
        <v>254</v>
      </c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</row>
    <row r="50" spans="1:44" s="93" customFormat="1" x14ac:dyDescent="0.25">
      <c r="A50" s="49">
        <v>4</v>
      </c>
      <c r="B50" s="121" t="s">
        <v>134</v>
      </c>
      <c r="C50" s="78" t="s">
        <v>135</v>
      </c>
      <c r="D50" s="121" t="s">
        <v>136</v>
      </c>
      <c r="E50" s="121"/>
      <c r="F50" s="121" t="s">
        <v>272</v>
      </c>
      <c r="G50" s="56" t="s">
        <v>29</v>
      </c>
      <c r="H50" s="49">
        <v>0</v>
      </c>
      <c r="I50" s="49">
        <v>3</v>
      </c>
      <c r="J50" s="49"/>
      <c r="K50" s="46">
        <v>3</v>
      </c>
      <c r="L50" s="57" t="s">
        <v>30</v>
      </c>
      <c r="M50" s="57" t="s">
        <v>31</v>
      </c>
      <c r="N50" s="109" t="s">
        <v>137</v>
      </c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</row>
    <row r="51" spans="1:44" s="93" customFormat="1" x14ac:dyDescent="0.25">
      <c r="A51" s="49">
        <v>4</v>
      </c>
      <c r="B51" s="121" t="s">
        <v>138</v>
      </c>
      <c r="C51" s="78" t="s">
        <v>139</v>
      </c>
      <c r="D51" s="96" t="s">
        <v>139</v>
      </c>
      <c r="E51" s="97"/>
      <c r="F51" s="121" t="s">
        <v>4</v>
      </c>
      <c r="G51" s="56" t="s">
        <v>29</v>
      </c>
      <c r="H51" s="49">
        <v>0</v>
      </c>
      <c r="I51" s="49">
        <v>2</v>
      </c>
      <c r="J51" s="49"/>
      <c r="K51" s="46">
        <v>2</v>
      </c>
      <c r="L51" s="57" t="s">
        <v>30</v>
      </c>
      <c r="M51" s="57" t="s">
        <v>31</v>
      </c>
      <c r="N51" s="121" t="s">
        <v>140</v>
      </c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</row>
    <row r="52" spans="1:44" x14ac:dyDescent="0.25">
      <c r="A52" s="49">
        <v>4</v>
      </c>
      <c r="B52" s="121" t="s">
        <v>141</v>
      </c>
      <c r="C52" s="78" t="s">
        <v>142</v>
      </c>
      <c r="D52" s="121" t="s">
        <v>143</v>
      </c>
      <c r="E52" s="121"/>
      <c r="F52" s="78" t="s">
        <v>229</v>
      </c>
      <c r="G52" s="56" t="s">
        <v>29</v>
      </c>
      <c r="H52" s="49">
        <v>0</v>
      </c>
      <c r="I52" s="49">
        <v>0</v>
      </c>
      <c r="J52" s="49">
        <v>60</v>
      </c>
      <c r="K52" s="46">
        <v>3</v>
      </c>
      <c r="L52" s="57" t="s">
        <v>30</v>
      </c>
      <c r="M52" s="57" t="s">
        <v>31</v>
      </c>
      <c r="N52" s="109" t="s">
        <v>255</v>
      </c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</row>
    <row r="53" spans="1:44" ht="24" x14ac:dyDescent="0.25">
      <c r="A53" s="49">
        <v>4</v>
      </c>
      <c r="B53" s="121"/>
      <c r="C53" s="78" t="s">
        <v>59</v>
      </c>
      <c r="D53" s="121"/>
      <c r="E53" s="121"/>
      <c r="F53" s="121"/>
      <c r="G53" s="121"/>
      <c r="H53" s="49">
        <v>1</v>
      </c>
      <c r="I53" s="49">
        <v>0</v>
      </c>
      <c r="J53" s="49"/>
      <c r="K53" s="46">
        <v>2</v>
      </c>
      <c r="L53" s="57"/>
      <c r="M53" s="57" t="s">
        <v>60</v>
      </c>
      <c r="N53" s="109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</row>
    <row r="54" spans="1:44" s="81" customFormat="1" ht="36" x14ac:dyDescent="0.25">
      <c r="A54" s="98" t="s">
        <v>109</v>
      </c>
      <c r="B54" s="121"/>
      <c r="C54" s="99" t="s">
        <v>110</v>
      </c>
      <c r="D54" s="121" t="s">
        <v>111</v>
      </c>
      <c r="E54" s="121"/>
      <c r="F54" s="121"/>
      <c r="G54" s="121"/>
      <c r="H54" s="49"/>
      <c r="I54" s="49"/>
      <c r="J54" s="49"/>
      <c r="K54" s="46"/>
      <c r="L54" s="57"/>
      <c r="M54" s="57"/>
      <c r="N54" s="109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</row>
    <row r="55" spans="1:44" s="93" customFormat="1" x14ac:dyDescent="0.25">
      <c r="A55" s="98" t="s">
        <v>144</v>
      </c>
      <c r="B55" s="121" t="s">
        <v>145</v>
      </c>
      <c r="C55" s="78" t="s">
        <v>146</v>
      </c>
      <c r="D55" s="121" t="s">
        <v>147</v>
      </c>
      <c r="E55" s="121"/>
      <c r="F55" s="78" t="s">
        <v>41</v>
      </c>
      <c r="G55" s="56" t="s">
        <v>29</v>
      </c>
      <c r="H55" s="49">
        <v>2</v>
      </c>
      <c r="I55" s="49">
        <v>0</v>
      </c>
      <c r="J55" s="49"/>
      <c r="K55" s="46">
        <v>3</v>
      </c>
      <c r="L55" s="57" t="s">
        <v>37</v>
      </c>
      <c r="M55" s="57" t="s">
        <v>116</v>
      </c>
      <c r="N55" s="109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</row>
    <row r="56" spans="1:44" s="93" customFormat="1" x14ac:dyDescent="0.25">
      <c r="A56" s="100">
        <v>4</v>
      </c>
      <c r="B56" s="121" t="s">
        <v>148</v>
      </c>
      <c r="C56" s="78" t="s">
        <v>149</v>
      </c>
      <c r="D56" s="121" t="s">
        <v>150</v>
      </c>
      <c r="E56" s="121"/>
      <c r="F56" s="121" t="s">
        <v>41</v>
      </c>
      <c r="G56" s="56" t="s">
        <v>29</v>
      </c>
      <c r="H56" s="49">
        <v>2</v>
      </c>
      <c r="I56" s="49">
        <v>0</v>
      </c>
      <c r="J56" s="49"/>
      <c r="K56" s="46">
        <v>3</v>
      </c>
      <c r="L56" s="57" t="s">
        <v>37</v>
      </c>
      <c r="M56" s="57" t="s">
        <v>116</v>
      </c>
      <c r="N56" s="109" t="s">
        <v>256</v>
      </c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</row>
    <row r="57" spans="1:44" s="93" customFormat="1" x14ac:dyDescent="0.25">
      <c r="A57" s="49">
        <v>4</v>
      </c>
      <c r="B57" s="121" t="s">
        <v>151</v>
      </c>
      <c r="C57" s="78" t="s">
        <v>152</v>
      </c>
      <c r="D57" s="121" t="s">
        <v>153</v>
      </c>
      <c r="E57" s="121"/>
      <c r="F57" s="121" t="s">
        <v>272</v>
      </c>
      <c r="G57" s="56" t="s">
        <v>29</v>
      </c>
      <c r="H57" s="49">
        <v>0</v>
      </c>
      <c r="I57" s="49">
        <v>2</v>
      </c>
      <c r="J57" s="49"/>
      <c r="K57" s="46">
        <v>3</v>
      </c>
      <c r="L57" s="57" t="s">
        <v>30</v>
      </c>
      <c r="M57" s="57" t="s">
        <v>116</v>
      </c>
      <c r="N57" s="121" t="s">
        <v>257</v>
      </c>
      <c r="O57" s="18"/>
      <c r="P57" s="18"/>
      <c r="Q57" s="54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</row>
    <row r="58" spans="1:44" s="93" customFormat="1" x14ac:dyDescent="0.25">
      <c r="A58" s="49">
        <v>4</v>
      </c>
      <c r="B58" s="121" t="s">
        <v>154</v>
      </c>
      <c r="C58" s="78" t="s">
        <v>155</v>
      </c>
      <c r="D58" s="121" t="s">
        <v>156</v>
      </c>
      <c r="E58" s="121"/>
      <c r="F58" s="121" t="s">
        <v>4</v>
      </c>
      <c r="G58" s="56" t="s">
        <v>29</v>
      </c>
      <c r="H58" s="49">
        <v>2</v>
      </c>
      <c r="I58" s="49">
        <v>0</v>
      </c>
      <c r="J58" s="49"/>
      <c r="K58" s="46">
        <v>3</v>
      </c>
      <c r="L58" s="57" t="s">
        <v>37</v>
      </c>
      <c r="M58" s="57" t="s">
        <v>116</v>
      </c>
      <c r="N58" s="109" t="s">
        <v>258</v>
      </c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</row>
    <row r="59" spans="1:44" s="72" customFormat="1" x14ac:dyDescent="0.25">
      <c r="A59" s="69"/>
      <c r="B59" s="70"/>
      <c r="C59" s="70"/>
      <c r="D59" s="70"/>
      <c r="E59" s="70"/>
      <c r="F59" s="70"/>
      <c r="G59" s="70"/>
      <c r="H59" s="47">
        <f>SUM(H47:H58)</f>
        <v>11</v>
      </c>
      <c r="I59" s="47">
        <v>11</v>
      </c>
      <c r="J59" s="47">
        <f>SUM(J47:J58)</f>
        <v>60</v>
      </c>
      <c r="K59" s="47">
        <f>SUM(K47:K58)</f>
        <v>30</v>
      </c>
      <c r="L59" s="71"/>
      <c r="M59" s="71"/>
      <c r="N59" s="108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</row>
    <row r="60" spans="1:44" ht="24" x14ac:dyDescent="0.25">
      <c r="A60" s="69"/>
      <c r="B60" s="30"/>
      <c r="C60" s="30"/>
      <c r="D60" s="30"/>
      <c r="E60" s="30"/>
      <c r="F60" s="30"/>
      <c r="G60" s="34" t="s">
        <v>61</v>
      </c>
      <c r="H60" s="143">
        <f>SUM(H59:I59)*14</f>
        <v>308</v>
      </c>
      <c r="I60" s="144"/>
      <c r="J60" s="35">
        <f>SUM(J59)</f>
        <v>60</v>
      </c>
      <c r="K60" s="31"/>
      <c r="L60" s="33"/>
      <c r="M60" s="33"/>
      <c r="N60" s="104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</row>
    <row r="61" spans="1:44" s="81" customFormat="1" ht="24" x14ac:dyDescent="0.25">
      <c r="A61" s="41">
        <v>5</v>
      </c>
      <c r="B61" s="40" t="s">
        <v>157</v>
      </c>
      <c r="C61" s="40" t="s">
        <v>158</v>
      </c>
      <c r="D61" s="40" t="s">
        <v>159</v>
      </c>
      <c r="E61" s="40"/>
      <c r="F61" s="118" t="s">
        <v>4</v>
      </c>
      <c r="G61" s="80" t="s">
        <v>29</v>
      </c>
      <c r="H61" s="41">
        <v>0</v>
      </c>
      <c r="I61" s="41">
        <v>2</v>
      </c>
      <c r="J61" s="41"/>
      <c r="K61" s="42">
        <v>3</v>
      </c>
      <c r="L61" s="43" t="s">
        <v>30</v>
      </c>
      <c r="M61" s="43" t="s">
        <v>31</v>
      </c>
      <c r="N61" s="106" t="s">
        <v>259</v>
      </c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</row>
    <row r="62" spans="1:44" s="81" customFormat="1" ht="24" x14ac:dyDescent="0.25">
      <c r="A62" s="41">
        <v>5</v>
      </c>
      <c r="B62" s="40" t="s">
        <v>280</v>
      </c>
      <c r="C62" s="40" t="s">
        <v>160</v>
      </c>
      <c r="D62" s="40" t="s">
        <v>161</v>
      </c>
      <c r="E62" s="40"/>
      <c r="F62" s="40" t="s">
        <v>41</v>
      </c>
      <c r="G62" s="80" t="s">
        <v>29</v>
      </c>
      <c r="H62" s="41">
        <v>0</v>
      </c>
      <c r="I62" s="41">
        <v>2</v>
      </c>
      <c r="J62" s="41"/>
      <c r="K62" s="42">
        <v>4</v>
      </c>
      <c r="L62" s="43" t="s">
        <v>30</v>
      </c>
      <c r="M62" s="43" t="s">
        <v>31</v>
      </c>
      <c r="N62" s="106" t="s">
        <v>260</v>
      </c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</row>
    <row r="63" spans="1:44" x14ac:dyDescent="0.25">
      <c r="A63" s="44">
        <v>5</v>
      </c>
      <c r="B63" s="40" t="s">
        <v>162</v>
      </c>
      <c r="C63" s="77" t="s">
        <v>163</v>
      </c>
      <c r="D63" s="118" t="s">
        <v>164</v>
      </c>
      <c r="E63" s="118"/>
      <c r="F63" s="127" t="s">
        <v>229</v>
      </c>
      <c r="G63" s="55" t="s">
        <v>29</v>
      </c>
      <c r="H63" s="44">
        <v>0</v>
      </c>
      <c r="I63" s="44">
        <v>0</v>
      </c>
      <c r="J63" s="44">
        <v>80</v>
      </c>
      <c r="K63" s="39">
        <v>3</v>
      </c>
      <c r="L63" s="48" t="s">
        <v>30</v>
      </c>
      <c r="M63" s="48" t="s">
        <v>31</v>
      </c>
      <c r="N63" s="106" t="s">
        <v>261</v>
      </c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</row>
    <row r="64" spans="1:44" x14ac:dyDescent="0.25">
      <c r="A64" s="44">
        <v>5</v>
      </c>
      <c r="B64" s="40" t="s">
        <v>165</v>
      </c>
      <c r="C64" s="77" t="s">
        <v>166</v>
      </c>
      <c r="D64" s="118" t="s">
        <v>167</v>
      </c>
      <c r="E64" s="118"/>
      <c r="F64" s="127" t="s">
        <v>229</v>
      </c>
      <c r="G64" s="55" t="s">
        <v>29</v>
      </c>
      <c r="H64" s="44">
        <v>0</v>
      </c>
      <c r="I64" s="44">
        <v>0</v>
      </c>
      <c r="J64" s="44"/>
      <c r="K64" s="39">
        <v>5</v>
      </c>
      <c r="L64" s="48" t="s">
        <v>30</v>
      </c>
      <c r="M64" s="48" t="s">
        <v>31</v>
      </c>
      <c r="N64" s="106" t="s">
        <v>262</v>
      </c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</row>
    <row r="65" spans="1:44" ht="24" x14ac:dyDescent="0.25">
      <c r="A65" s="44">
        <v>5</v>
      </c>
      <c r="B65" s="118"/>
      <c r="C65" s="77" t="s">
        <v>59</v>
      </c>
      <c r="D65" s="118"/>
      <c r="E65" s="118"/>
      <c r="F65" s="40"/>
      <c r="G65" s="118"/>
      <c r="H65" s="44">
        <v>1</v>
      </c>
      <c r="I65" s="44">
        <v>0</v>
      </c>
      <c r="J65" s="44"/>
      <c r="K65" s="39">
        <v>1</v>
      </c>
      <c r="L65" s="48"/>
      <c r="M65" s="48" t="s">
        <v>60</v>
      </c>
      <c r="N65" s="106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</row>
    <row r="66" spans="1:44" ht="36" x14ac:dyDescent="0.25">
      <c r="A66" s="63" t="s">
        <v>109</v>
      </c>
      <c r="B66" s="118"/>
      <c r="C66" s="95" t="s">
        <v>110</v>
      </c>
      <c r="D66" s="40" t="s">
        <v>111</v>
      </c>
      <c r="E66" s="118"/>
      <c r="F66" s="40"/>
      <c r="G66" s="118"/>
      <c r="H66" s="44"/>
      <c r="I66" s="44"/>
      <c r="J66" s="44"/>
      <c r="K66" s="39"/>
      <c r="L66" s="48"/>
      <c r="M66" s="48"/>
      <c r="N66" s="106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</row>
    <row r="67" spans="1:44" s="81" customFormat="1" ht="24" x14ac:dyDescent="0.25">
      <c r="A67" s="83">
        <v>5</v>
      </c>
      <c r="B67" s="40" t="s">
        <v>281</v>
      </c>
      <c r="C67" s="40" t="s">
        <v>168</v>
      </c>
      <c r="D67" s="40" t="s">
        <v>169</v>
      </c>
      <c r="E67" s="40"/>
      <c r="F67" s="127" t="s">
        <v>229</v>
      </c>
      <c r="G67" s="80" t="s">
        <v>29</v>
      </c>
      <c r="H67" s="41">
        <v>0</v>
      </c>
      <c r="I67" s="41">
        <v>2</v>
      </c>
      <c r="J67" s="41"/>
      <c r="K67" s="42">
        <v>3</v>
      </c>
      <c r="L67" s="43" t="s">
        <v>30</v>
      </c>
      <c r="M67" s="43" t="s">
        <v>116</v>
      </c>
      <c r="N67" s="106" t="s">
        <v>263</v>
      </c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</row>
    <row r="68" spans="1:44" s="93" customFormat="1" ht="24" x14ac:dyDescent="0.25">
      <c r="A68" s="44">
        <v>5</v>
      </c>
      <c r="B68" s="118" t="s">
        <v>170</v>
      </c>
      <c r="C68" s="118" t="s">
        <v>171</v>
      </c>
      <c r="D68" s="118" t="s">
        <v>172</v>
      </c>
      <c r="E68" s="118"/>
      <c r="F68" s="118" t="s">
        <v>68</v>
      </c>
      <c r="G68" s="55" t="s">
        <v>52</v>
      </c>
      <c r="H68" s="44">
        <v>0</v>
      </c>
      <c r="I68" s="44">
        <v>2</v>
      </c>
      <c r="J68" s="44"/>
      <c r="K68" s="39">
        <v>3</v>
      </c>
      <c r="L68" s="48" t="s">
        <v>30</v>
      </c>
      <c r="M68" s="48" t="s">
        <v>116</v>
      </c>
      <c r="N68" s="106"/>
      <c r="O68" s="54"/>
      <c r="P68" s="54"/>
      <c r="Q68" s="54"/>
      <c r="R68" s="54"/>
      <c r="S68" s="54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</row>
    <row r="69" spans="1:44" s="93" customFormat="1" x14ac:dyDescent="0.25">
      <c r="A69" s="44">
        <v>5</v>
      </c>
      <c r="B69" s="118" t="s">
        <v>282</v>
      </c>
      <c r="C69" s="118" t="s">
        <v>173</v>
      </c>
      <c r="D69" s="118" t="s">
        <v>174</v>
      </c>
      <c r="E69" s="118"/>
      <c r="F69" s="94" t="s">
        <v>4</v>
      </c>
      <c r="G69" s="55" t="s">
        <v>29</v>
      </c>
      <c r="H69" s="44">
        <v>0</v>
      </c>
      <c r="I69" s="44">
        <v>2</v>
      </c>
      <c r="J69" s="44"/>
      <c r="K69" s="39">
        <v>4</v>
      </c>
      <c r="L69" s="48" t="s">
        <v>30</v>
      </c>
      <c r="M69" s="48" t="s">
        <v>116</v>
      </c>
      <c r="N69" s="106" t="s">
        <v>265</v>
      </c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</row>
    <row r="70" spans="1:44" s="93" customFormat="1" x14ac:dyDescent="0.25">
      <c r="A70" s="44">
        <v>5</v>
      </c>
      <c r="B70" s="118" t="s">
        <v>175</v>
      </c>
      <c r="C70" s="118" t="s">
        <v>176</v>
      </c>
      <c r="D70" s="118" t="s">
        <v>176</v>
      </c>
      <c r="E70" s="118"/>
      <c r="F70" s="118" t="s">
        <v>177</v>
      </c>
      <c r="G70" s="55" t="s">
        <v>52</v>
      </c>
      <c r="H70" s="44">
        <v>2</v>
      </c>
      <c r="I70" s="44">
        <v>1</v>
      </c>
      <c r="J70" s="44"/>
      <c r="K70" s="39">
        <v>4</v>
      </c>
      <c r="L70" s="48" t="s">
        <v>30</v>
      </c>
      <c r="M70" s="48" t="s">
        <v>116</v>
      </c>
      <c r="N70" s="106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</row>
    <row r="71" spans="1:44" s="72" customFormat="1" x14ac:dyDescent="0.25">
      <c r="A71" s="69"/>
      <c r="B71" s="70"/>
      <c r="C71" s="70"/>
      <c r="D71" s="70"/>
      <c r="E71" s="70"/>
      <c r="F71" s="70"/>
      <c r="G71" s="70"/>
      <c r="H71" s="47">
        <f>SUM(H61:H70)</f>
        <v>3</v>
      </c>
      <c r="I71" s="47">
        <f>SUM(I61:I70)</f>
        <v>11</v>
      </c>
      <c r="J71" s="47">
        <f>SUM(J61:J70)</f>
        <v>80</v>
      </c>
      <c r="K71" s="47">
        <f>SUM(K61:K70)</f>
        <v>30</v>
      </c>
      <c r="L71" s="71"/>
      <c r="M71" s="71"/>
      <c r="N71" s="108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2"/>
      <c r="AR71" s="112"/>
    </row>
    <row r="72" spans="1:44" ht="24" x14ac:dyDescent="0.25">
      <c r="A72" s="69"/>
      <c r="B72" s="30"/>
      <c r="C72" s="30"/>
      <c r="D72" s="30"/>
      <c r="E72" s="30"/>
      <c r="F72" s="30"/>
      <c r="G72" s="34" t="s">
        <v>61</v>
      </c>
      <c r="H72" s="143">
        <f>SUM(H71:I71)*14</f>
        <v>196</v>
      </c>
      <c r="I72" s="144"/>
      <c r="J72" s="35">
        <f>SUM(J71)</f>
        <v>80</v>
      </c>
      <c r="K72" s="31"/>
      <c r="L72" s="33"/>
      <c r="M72" s="33"/>
      <c r="N72" s="104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</row>
    <row r="73" spans="1:44" s="93" customFormat="1" x14ac:dyDescent="0.25">
      <c r="A73" s="49">
        <v>6</v>
      </c>
      <c r="B73" s="121" t="s">
        <v>178</v>
      </c>
      <c r="C73" s="78" t="s">
        <v>179</v>
      </c>
      <c r="D73" s="121" t="s">
        <v>180</v>
      </c>
      <c r="E73" s="121"/>
      <c r="F73" s="121" t="s">
        <v>181</v>
      </c>
      <c r="G73" s="56" t="s">
        <v>52</v>
      </c>
      <c r="H73" s="49">
        <v>0</v>
      </c>
      <c r="I73" s="49">
        <v>2</v>
      </c>
      <c r="J73" s="49"/>
      <c r="K73" s="46">
        <v>4</v>
      </c>
      <c r="L73" s="57" t="s">
        <v>30</v>
      </c>
      <c r="M73" s="57" t="s">
        <v>31</v>
      </c>
      <c r="N73" s="109" t="s">
        <v>266</v>
      </c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</row>
    <row r="74" spans="1:44" s="93" customFormat="1" ht="24" x14ac:dyDescent="0.25">
      <c r="A74" s="49">
        <v>6</v>
      </c>
      <c r="B74" s="121" t="s">
        <v>182</v>
      </c>
      <c r="C74" s="78" t="s">
        <v>183</v>
      </c>
      <c r="D74" s="121" t="s">
        <v>184</v>
      </c>
      <c r="E74" s="121"/>
      <c r="F74" s="121" t="s">
        <v>4</v>
      </c>
      <c r="G74" s="56" t="s">
        <v>29</v>
      </c>
      <c r="H74" s="49">
        <v>2</v>
      </c>
      <c r="I74" s="49">
        <v>0</v>
      </c>
      <c r="J74" s="49"/>
      <c r="K74" s="46">
        <v>2</v>
      </c>
      <c r="L74" s="57" t="s">
        <v>37</v>
      </c>
      <c r="M74" s="57" t="s">
        <v>31</v>
      </c>
      <c r="N74" s="109" t="s">
        <v>267</v>
      </c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</row>
    <row r="75" spans="1:44" s="81" customFormat="1" x14ac:dyDescent="0.25">
      <c r="A75" s="49">
        <v>6</v>
      </c>
      <c r="B75" s="121" t="s">
        <v>185</v>
      </c>
      <c r="C75" s="78" t="s">
        <v>186</v>
      </c>
      <c r="D75" s="121" t="s">
        <v>187</v>
      </c>
      <c r="E75" s="121"/>
      <c r="F75" s="121" t="s">
        <v>41</v>
      </c>
      <c r="G75" s="56" t="s">
        <v>29</v>
      </c>
      <c r="H75" s="49">
        <v>0</v>
      </c>
      <c r="I75" s="49">
        <v>2</v>
      </c>
      <c r="J75" s="49"/>
      <c r="K75" s="46">
        <v>3</v>
      </c>
      <c r="L75" s="57" t="s">
        <v>30</v>
      </c>
      <c r="M75" s="57" t="s">
        <v>31</v>
      </c>
      <c r="N75" s="109" t="s">
        <v>264</v>
      </c>
      <c r="O75" s="54"/>
      <c r="P75" s="18"/>
      <c r="Q75" s="18"/>
      <c r="R75" s="18"/>
      <c r="S75" s="54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</row>
    <row r="76" spans="1:44" s="93" customFormat="1" x14ac:dyDescent="0.25">
      <c r="A76" s="49">
        <v>6</v>
      </c>
      <c r="B76" s="121" t="s">
        <v>188</v>
      </c>
      <c r="C76" s="78" t="s">
        <v>189</v>
      </c>
      <c r="D76" s="121" t="s">
        <v>190</v>
      </c>
      <c r="E76" s="121"/>
      <c r="F76" s="78" t="s">
        <v>229</v>
      </c>
      <c r="G76" s="56" t="s">
        <v>29</v>
      </c>
      <c r="H76" s="49">
        <v>0</v>
      </c>
      <c r="I76" s="49">
        <v>2</v>
      </c>
      <c r="J76" s="49"/>
      <c r="K76" s="46">
        <v>3</v>
      </c>
      <c r="L76" s="57" t="s">
        <v>30</v>
      </c>
      <c r="M76" s="57" t="s">
        <v>31</v>
      </c>
      <c r="N76" s="109" t="s">
        <v>268</v>
      </c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</row>
    <row r="77" spans="1:44" x14ac:dyDescent="0.25">
      <c r="A77" s="49">
        <v>6</v>
      </c>
      <c r="B77" s="121" t="s">
        <v>191</v>
      </c>
      <c r="C77" s="78" t="s">
        <v>192</v>
      </c>
      <c r="D77" s="121" t="s">
        <v>193</v>
      </c>
      <c r="E77" s="121"/>
      <c r="F77" s="78" t="s">
        <v>229</v>
      </c>
      <c r="G77" s="56" t="s">
        <v>29</v>
      </c>
      <c r="H77" s="49">
        <v>0</v>
      </c>
      <c r="I77" s="49">
        <v>0</v>
      </c>
      <c r="J77" s="49"/>
      <c r="K77" s="46">
        <v>5</v>
      </c>
      <c r="L77" s="57" t="s">
        <v>30</v>
      </c>
      <c r="M77" s="57" t="s">
        <v>31</v>
      </c>
      <c r="N77" s="109" t="s">
        <v>269</v>
      </c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</row>
    <row r="78" spans="1:44" x14ac:dyDescent="0.25">
      <c r="A78" s="49">
        <v>6</v>
      </c>
      <c r="B78" s="121" t="s">
        <v>194</v>
      </c>
      <c r="C78" s="78" t="s">
        <v>195</v>
      </c>
      <c r="D78" s="121" t="s">
        <v>196</v>
      </c>
      <c r="E78" s="121"/>
      <c r="F78" s="78" t="s">
        <v>229</v>
      </c>
      <c r="G78" s="56" t="s">
        <v>29</v>
      </c>
      <c r="H78" s="49">
        <v>0</v>
      </c>
      <c r="I78" s="49">
        <v>0</v>
      </c>
      <c r="J78" s="49">
        <v>80</v>
      </c>
      <c r="K78" s="46">
        <v>3</v>
      </c>
      <c r="L78" s="57" t="s">
        <v>30</v>
      </c>
      <c r="M78" s="57" t="s">
        <v>31</v>
      </c>
      <c r="N78" s="109" t="s">
        <v>270</v>
      </c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</row>
    <row r="79" spans="1:44" s="93" customFormat="1" ht="36" x14ac:dyDescent="0.25">
      <c r="A79" s="98" t="s">
        <v>109</v>
      </c>
      <c r="B79" s="121"/>
      <c r="C79" s="99" t="s">
        <v>110</v>
      </c>
      <c r="D79" s="121" t="s">
        <v>111</v>
      </c>
      <c r="E79" s="121"/>
      <c r="F79" s="121"/>
      <c r="G79" s="121"/>
      <c r="H79" s="49"/>
      <c r="I79" s="49"/>
      <c r="J79" s="49"/>
      <c r="K79" s="46"/>
      <c r="L79" s="57"/>
      <c r="M79" s="57"/>
      <c r="N79" s="109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</row>
    <row r="80" spans="1:44" s="93" customFormat="1" x14ac:dyDescent="0.25">
      <c r="A80" s="98" t="s">
        <v>197</v>
      </c>
      <c r="B80" s="121" t="s">
        <v>198</v>
      </c>
      <c r="C80" s="78" t="s">
        <v>199</v>
      </c>
      <c r="D80" s="121" t="s">
        <v>200</v>
      </c>
      <c r="E80" s="121"/>
      <c r="F80" s="121" t="s">
        <v>201</v>
      </c>
      <c r="G80" s="101" t="s">
        <v>52</v>
      </c>
      <c r="H80" s="49">
        <v>0</v>
      </c>
      <c r="I80" s="49">
        <v>2</v>
      </c>
      <c r="J80" s="49"/>
      <c r="K80" s="46">
        <v>3</v>
      </c>
      <c r="L80" s="57" t="s">
        <v>30</v>
      </c>
      <c r="M80" s="57" t="s">
        <v>116</v>
      </c>
      <c r="N80" s="109" t="s">
        <v>271</v>
      </c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</row>
    <row r="81" spans="1:44" s="93" customFormat="1" x14ac:dyDescent="0.25">
      <c r="A81" s="49">
        <v>6</v>
      </c>
      <c r="B81" s="121" t="s">
        <v>202</v>
      </c>
      <c r="C81" s="78" t="s">
        <v>203</v>
      </c>
      <c r="D81" s="121" t="s">
        <v>204</v>
      </c>
      <c r="E81" s="121"/>
      <c r="F81" s="78" t="s">
        <v>229</v>
      </c>
      <c r="G81" s="56" t="s">
        <v>29</v>
      </c>
      <c r="H81" s="49">
        <v>0</v>
      </c>
      <c r="I81" s="49">
        <v>2</v>
      </c>
      <c r="J81" s="49"/>
      <c r="K81" s="46">
        <v>4</v>
      </c>
      <c r="L81" s="57" t="s">
        <v>30</v>
      </c>
      <c r="M81" s="57" t="s">
        <v>116</v>
      </c>
      <c r="N81" s="109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</row>
    <row r="82" spans="1:44" s="93" customFormat="1" x14ac:dyDescent="0.25">
      <c r="A82" s="49">
        <v>6</v>
      </c>
      <c r="B82" s="121" t="s">
        <v>205</v>
      </c>
      <c r="C82" s="78" t="s">
        <v>206</v>
      </c>
      <c r="D82" s="121" t="s">
        <v>207</v>
      </c>
      <c r="E82" s="121"/>
      <c r="F82" s="78" t="s">
        <v>229</v>
      </c>
      <c r="G82" s="56" t="s">
        <v>29</v>
      </c>
      <c r="H82" s="49">
        <v>0</v>
      </c>
      <c r="I82" s="49">
        <v>2</v>
      </c>
      <c r="J82" s="49"/>
      <c r="K82" s="46">
        <v>3</v>
      </c>
      <c r="L82" s="57" t="s">
        <v>30</v>
      </c>
      <c r="M82" s="57" t="s">
        <v>116</v>
      </c>
      <c r="N82" s="121" t="s">
        <v>208</v>
      </c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</row>
    <row r="83" spans="1:44" s="72" customFormat="1" x14ac:dyDescent="0.25">
      <c r="A83" s="69"/>
      <c r="B83" s="70"/>
      <c r="C83" s="70"/>
      <c r="D83" s="70"/>
      <c r="E83" s="70"/>
      <c r="F83" s="70"/>
      <c r="G83" s="70"/>
      <c r="H83" s="47">
        <f>SUM(H73:H82)</f>
        <v>2</v>
      </c>
      <c r="I83" s="47">
        <f>SUM(I73:I82)</f>
        <v>12</v>
      </c>
      <c r="J83" s="47">
        <f>SUM(J75:J82)</f>
        <v>80</v>
      </c>
      <c r="K83" s="47">
        <f>SUM(K73:K82)</f>
        <v>30</v>
      </c>
      <c r="L83" s="71"/>
      <c r="M83" s="71"/>
      <c r="N83" s="108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</row>
    <row r="84" spans="1:44" ht="24" x14ac:dyDescent="0.25">
      <c r="A84" s="73"/>
      <c r="B84" s="36"/>
      <c r="C84" s="36"/>
      <c r="D84" s="36"/>
      <c r="E84" s="36"/>
      <c r="F84" s="36"/>
      <c r="G84" s="34" t="s">
        <v>61</v>
      </c>
      <c r="H84" s="143">
        <f>SUM(H83:I83)*14</f>
        <v>196</v>
      </c>
      <c r="I84" s="144"/>
      <c r="J84" s="35">
        <f>SUM(J83)</f>
        <v>80</v>
      </c>
      <c r="K84" s="37"/>
      <c r="L84" s="38"/>
      <c r="M84" s="38"/>
      <c r="N84" s="110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</row>
    <row r="85" spans="1:44" s="18" customFormat="1" ht="15.75" x14ac:dyDescent="0.25">
      <c r="A85" s="68" t="s">
        <v>209</v>
      </c>
      <c r="B85" s="15"/>
      <c r="C85" s="15"/>
      <c r="D85" s="15"/>
      <c r="E85" s="15"/>
      <c r="F85" s="15"/>
      <c r="G85" s="15"/>
      <c r="H85" s="16"/>
      <c r="I85" s="16"/>
      <c r="J85" s="16"/>
      <c r="K85" s="19"/>
      <c r="L85" s="17"/>
      <c r="M85" s="17"/>
      <c r="N85" s="15"/>
    </row>
    <row r="86" spans="1:44" s="18" customFormat="1" x14ac:dyDescent="0.25">
      <c r="A86" s="59">
        <v>1</v>
      </c>
      <c r="B86" s="50" t="s">
        <v>283</v>
      </c>
      <c r="C86" s="50" t="s">
        <v>221</v>
      </c>
      <c r="D86" s="50" t="s">
        <v>123</v>
      </c>
      <c r="E86" s="50"/>
      <c r="F86" s="50" t="s">
        <v>4</v>
      </c>
      <c r="G86" s="58" t="s">
        <v>29</v>
      </c>
      <c r="H86" s="59">
        <v>0</v>
      </c>
      <c r="I86" s="59">
        <v>2</v>
      </c>
      <c r="J86" s="59"/>
      <c r="K86" s="60">
        <v>3</v>
      </c>
      <c r="L86" s="61" t="s">
        <v>30</v>
      </c>
      <c r="M86" s="61" t="s">
        <v>60</v>
      </c>
      <c r="N86" s="111"/>
      <c r="O86" s="52"/>
      <c r="S86" s="54"/>
    </row>
    <row r="87" spans="1:44" s="18" customFormat="1" x14ac:dyDescent="0.25">
      <c r="A87" s="59">
        <v>3</v>
      </c>
      <c r="B87" s="50" t="s">
        <v>284</v>
      </c>
      <c r="C87" s="50" t="s">
        <v>222</v>
      </c>
      <c r="D87" s="50" t="s">
        <v>200</v>
      </c>
      <c r="E87" s="50"/>
      <c r="F87" s="50" t="s">
        <v>201</v>
      </c>
      <c r="G87" s="58" t="s">
        <v>29</v>
      </c>
      <c r="H87" s="59"/>
      <c r="I87" s="59"/>
      <c r="J87" s="59"/>
      <c r="K87" s="60">
        <v>3</v>
      </c>
      <c r="L87" s="61" t="s">
        <v>30</v>
      </c>
      <c r="M87" s="61" t="s">
        <v>60</v>
      </c>
      <c r="N87" s="111"/>
      <c r="O87" s="113"/>
    </row>
    <row r="88" spans="1:44" s="14" customFormat="1" ht="25.5" customHeight="1" x14ac:dyDescent="0.25">
      <c r="A88" s="59">
        <v>5</v>
      </c>
      <c r="B88" s="50" t="s">
        <v>210</v>
      </c>
      <c r="C88" s="50" t="s">
        <v>223</v>
      </c>
      <c r="D88" s="50" t="s">
        <v>136</v>
      </c>
      <c r="E88" s="50"/>
      <c r="F88" s="50" t="s">
        <v>272</v>
      </c>
      <c r="G88" s="58" t="s">
        <v>29</v>
      </c>
      <c r="H88" s="59">
        <v>0</v>
      </c>
      <c r="I88" s="59">
        <v>2</v>
      </c>
      <c r="J88" s="59"/>
      <c r="K88" s="60">
        <v>4</v>
      </c>
      <c r="L88" s="61" t="s">
        <v>30</v>
      </c>
      <c r="M88" s="61" t="s">
        <v>60</v>
      </c>
      <c r="N88" s="111"/>
      <c r="O88" s="54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</row>
    <row r="89" spans="1:44" s="14" customFormat="1" ht="25.5" customHeight="1" x14ac:dyDescent="0.25">
      <c r="A89" s="59">
        <v>4</v>
      </c>
      <c r="B89" s="50" t="s">
        <v>211</v>
      </c>
      <c r="C89" s="50" t="s">
        <v>224</v>
      </c>
      <c r="D89" s="50" t="s">
        <v>212</v>
      </c>
      <c r="E89" s="50"/>
      <c r="F89" s="50" t="s">
        <v>4</v>
      </c>
      <c r="G89" s="58" t="s">
        <v>29</v>
      </c>
      <c r="H89" s="59">
        <v>0</v>
      </c>
      <c r="I89" s="59">
        <v>2</v>
      </c>
      <c r="J89" s="59"/>
      <c r="K89" s="60">
        <v>4</v>
      </c>
      <c r="L89" s="61" t="s">
        <v>30</v>
      </c>
      <c r="M89" s="61" t="s">
        <v>60</v>
      </c>
      <c r="N89" s="111"/>
      <c r="O89" s="54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</row>
    <row r="90" spans="1:44" x14ac:dyDescent="0.25">
      <c r="A90" s="59">
        <v>5</v>
      </c>
      <c r="B90" s="50" t="s">
        <v>213</v>
      </c>
      <c r="C90" s="50" t="s">
        <v>225</v>
      </c>
      <c r="D90" s="50" t="s">
        <v>99</v>
      </c>
      <c r="E90" s="50"/>
      <c r="F90" s="50" t="s">
        <v>272</v>
      </c>
      <c r="G90" s="58" t="s">
        <v>29</v>
      </c>
      <c r="H90" s="59">
        <v>0</v>
      </c>
      <c r="I90" s="59">
        <v>2</v>
      </c>
      <c r="J90" s="59"/>
      <c r="K90" s="60">
        <v>4</v>
      </c>
      <c r="L90" s="61" t="s">
        <v>30</v>
      </c>
      <c r="M90" s="61" t="s">
        <v>60</v>
      </c>
      <c r="N90" s="111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</row>
    <row r="91" spans="1:44" x14ac:dyDescent="0.25">
      <c r="A91" s="74"/>
      <c r="K91" s="16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</row>
    <row r="92" spans="1:44" x14ac:dyDescent="0.25">
      <c r="F92" s="90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</row>
    <row r="93" spans="1:44" x14ac:dyDescent="0.25">
      <c r="F93" s="90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</row>
    <row r="94" spans="1:44" x14ac:dyDescent="0.25">
      <c r="F94" s="90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</row>
    <row r="95" spans="1:44" x14ac:dyDescent="0.25"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</row>
    <row r="96" spans="1:44" x14ac:dyDescent="0.25"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</row>
    <row r="97" spans="15:44" x14ac:dyDescent="0.25"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</row>
  </sheetData>
  <mergeCells count="20">
    <mergeCell ref="R7:R8"/>
    <mergeCell ref="H46:I46"/>
    <mergeCell ref="H60:I60"/>
    <mergeCell ref="H72:I72"/>
    <mergeCell ref="H84:I84"/>
    <mergeCell ref="H20:I20"/>
    <mergeCell ref="H31:I31"/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B7:B8"/>
  </mergeCells>
  <printOptions horizontalCentered="1" headings="1" gridLines="1"/>
  <pageMargins left="0.25" right="0.25" top="0.75" bottom="0.75" header="0.3" footer="0.3"/>
  <pageSetup paperSize="9" scale="76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31" max="13" man="1"/>
    <brk id="6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workbookViewId="0">
      <selection activeCell="G4" sqref="G4"/>
    </sheetView>
  </sheetViews>
  <sheetFormatPr defaultRowHeight="15" x14ac:dyDescent="0.25"/>
  <sheetData>
    <row r="2" spans="1:7" ht="15.75" x14ac:dyDescent="0.25">
      <c r="A2" s="76" t="s">
        <v>214</v>
      </c>
      <c r="G2">
        <v>23</v>
      </c>
    </row>
    <row r="3" spans="1:7" ht="15.75" x14ac:dyDescent="0.25">
      <c r="A3" s="76" t="s">
        <v>215</v>
      </c>
    </row>
    <row r="4" spans="1:7" ht="15.75" x14ac:dyDescent="0.25">
      <c r="A4" s="76" t="s">
        <v>216</v>
      </c>
      <c r="G4">
        <v>27</v>
      </c>
    </row>
    <row r="5" spans="1:7" ht="15.75" x14ac:dyDescent="0.25">
      <c r="A5" s="76" t="s">
        <v>217</v>
      </c>
      <c r="G5">
        <v>28</v>
      </c>
    </row>
    <row r="6" spans="1:7" ht="15.75" x14ac:dyDescent="0.25">
      <c r="A6" s="76" t="s">
        <v>218</v>
      </c>
    </row>
    <row r="7" spans="1:7" x14ac:dyDescent="0.25">
      <c r="A7" t="s">
        <v>219</v>
      </c>
      <c r="F7" t="s">
        <v>220</v>
      </c>
      <c r="G7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6 féléves</vt:lpstr>
      <vt:lpstr>Munka1</vt:lpstr>
      <vt:lpstr>'6 féléves'!Nyomtatási_cím</vt:lpstr>
      <vt:lpstr>'6 féléves'!Nyomtatási_terület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2022-07-28T14:22:58Z</cp:lastPrinted>
  <dcterms:created xsi:type="dcterms:W3CDTF">2016-09-01T14:49:18Z</dcterms:created>
  <dcterms:modified xsi:type="dcterms:W3CDTF">2024-07-01T13:48:25Z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