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Asztal\Mintatanterv\2025\FOKSZ\Légijármű-vezetés\"/>
    </mc:Choice>
  </mc:AlternateContent>
  <bookViews>
    <workbookView xWindow="0" yWindow="0" windowWidth="15360" windowHeight="6420"/>
  </bookViews>
  <sheets>
    <sheet name="4 féléves" sheetId="1" r:id="rId1"/>
  </sheets>
  <definedNames>
    <definedName name="_xlnm._FilterDatabase" localSheetId="0" hidden="1">'4 féléves'!$A$8:$W$53</definedName>
    <definedName name="_xlnm.Print_Titles" localSheetId="0">'4 féléves'!$7:$8</definedName>
    <definedName name="_xlnm.Print_Area" localSheetId="0">'4 féléves'!$A$1:$N$53</definedName>
  </definedNames>
  <calcPr calcId="162913"/>
</workbook>
</file>

<file path=xl/calcChain.xml><?xml version="1.0" encoding="utf-8"?>
<calcChain xmlns="http://schemas.openxmlformats.org/spreadsheetml/2006/main">
  <c r="K19" i="1" l="1"/>
  <c r="K30" i="1"/>
  <c r="K42" i="1"/>
  <c r="K52" i="1"/>
  <c r="I52" i="1"/>
  <c r="H52" i="1"/>
  <c r="H53" i="1" s="1"/>
  <c r="N4" i="1"/>
  <c r="I30" i="1"/>
  <c r="H30" i="1"/>
  <c r="H31" i="1" s="1"/>
  <c r="J42" i="1" l="1"/>
  <c r="I42" i="1"/>
  <c r="H42" i="1"/>
  <c r="H43" i="1" s="1"/>
  <c r="J19" i="1" l="1"/>
  <c r="J20" i="1" s="1"/>
  <c r="H19" i="1"/>
  <c r="I19" i="1"/>
  <c r="H20" i="1" l="1"/>
  <c r="N3" i="1" s="1"/>
</calcChain>
</file>

<file path=xl/sharedStrings.xml><?xml version="1.0" encoding="utf-8"?>
<sst xmlns="http://schemas.openxmlformats.org/spreadsheetml/2006/main" count="392" uniqueCount="195">
  <si>
    <t>A</t>
  </si>
  <si>
    <t>G</t>
  </si>
  <si>
    <t>Féléves óraszám:</t>
  </si>
  <si>
    <t>MII</t>
  </si>
  <si>
    <t>GTI</t>
  </si>
  <si>
    <t>K</t>
  </si>
  <si>
    <t>B</t>
  </si>
  <si>
    <t>AI</t>
  </si>
  <si>
    <t>Félév/
Semester</t>
  </si>
  <si>
    <t>Tantárgy kódja/
Course code</t>
  </si>
  <si>
    <t>Tantárgy neve/
Course name</t>
  </si>
  <si>
    <t>Tantárgy angol neve/
Course name in English</t>
  </si>
  <si>
    <t>Előfeltétel/
Prerequisite course</t>
  </si>
  <si>
    <t>Tantárgyfelelős/
Course coordinator</t>
  </si>
  <si>
    <t>Tantárgy-felelős intézet kódja/
Code of the responsible institute</t>
  </si>
  <si>
    <t>Heti óraszám/
Number of lessons per week</t>
  </si>
  <si>
    <t>Szakmai gyakorlat féléves óraszáma/
Number of hours of the professional practise in the semester</t>
  </si>
  <si>
    <t>Kredit/
Course Credit number</t>
  </si>
  <si>
    <t>Félévi köv./
Requirement</t>
  </si>
  <si>
    <t xml:space="preserve"> Tantárgy típusa/
Course type</t>
  </si>
  <si>
    <t>Ekvivalencia/
Equivalency</t>
  </si>
  <si>
    <t>Elmélet/
Theory</t>
  </si>
  <si>
    <t>Gyakorlat/
Practise</t>
  </si>
  <si>
    <t>Képzés óraszáma/Number of training hours:</t>
  </si>
  <si>
    <t>*</t>
  </si>
  <si>
    <t>NYI</t>
  </si>
  <si>
    <t>Szak megnevezése: Légijármű-vezetés</t>
  </si>
  <si>
    <t>Szakfelelős/Programme coordinator: Dr. Gáti Balázs</t>
  </si>
  <si>
    <t>FMU1102</t>
  </si>
  <si>
    <t>Fizika</t>
  </si>
  <si>
    <t>Phisics</t>
  </si>
  <si>
    <t>-</t>
  </si>
  <si>
    <t>MAI</t>
  </si>
  <si>
    <t>Matematika</t>
  </si>
  <si>
    <t>Mathematics</t>
  </si>
  <si>
    <t>FRF1101</t>
  </si>
  <si>
    <t>Légijármű általános ismeretek</t>
  </si>
  <si>
    <t>Aircraft General Knowledge</t>
  </si>
  <si>
    <t>Szelestey Gyula</t>
  </si>
  <si>
    <t>FRF1103</t>
  </si>
  <si>
    <t>Repüléselmélet I.</t>
  </si>
  <si>
    <t>Theory of Flight I.</t>
  </si>
  <si>
    <t>FRF1104</t>
  </si>
  <si>
    <t>Repülési teljesítmény és tervezés</t>
  </si>
  <si>
    <t>Flight Performances and Planning</t>
  </si>
  <si>
    <t>Dr. Szilágyi Dénes</t>
  </si>
  <si>
    <t>Fejesné Sándor Valéria</t>
  </si>
  <si>
    <t>FRF1106</t>
  </si>
  <si>
    <t>Repülőgép típusismeret</t>
  </si>
  <si>
    <t>Aircraft type rating</t>
  </si>
  <si>
    <t xml:space="preserve"> Dr. Szilágyi Dénes</t>
  </si>
  <si>
    <t>FRF1107</t>
  </si>
  <si>
    <t>VFR kommunikáció, av.english</t>
  </si>
  <si>
    <t>Rozgonyi László</t>
  </si>
  <si>
    <t>FRF1108</t>
  </si>
  <si>
    <t>VFR navigáció</t>
  </si>
  <si>
    <t>General Navigation</t>
  </si>
  <si>
    <t>Dr. Urbán István</t>
  </si>
  <si>
    <t>FRF1109</t>
  </si>
  <si>
    <t>Szakmai angol I.</t>
  </si>
  <si>
    <t>English for Professional Purposes I.</t>
  </si>
  <si>
    <t>Dr. Tarján Péter</t>
  </si>
  <si>
    <t>Idegen nyelvi alapszintű ismeretek (angol)</t>
  </si>
  <si>
    <t>Basic Foreign Language Skills (English)</t>
  </si>
  <si>
    <t>Nagyné Dr.Schmelczer  Erika</t>
  </si>
  <si>
    <t>Anyagismeret és gyártástechnológia I.</t>
  </si>
  <si>
    <t>Knowledge of Materials and Production Technology I</t>
  </si>
  <si>
    <t>Dr.Szigeti Ferenc</t>
  </si>
  <si>
    <t>FRF1201</t>
  </si>
  <si>
    <t>Szakmai angol II.</t>
  </si>
  <si>
    <t>English for Professional Purposes II.</t>
  </si>
  <si>
    <t>FRF1202</t>
  </si>
  <si>
    <t>Repüléselmélet II.</t>
  </si>
  <si>
    <t>Theory of Flight II.</t>
  </si>
  <si>
    <t>FRF1205</t>
  </si>
  <si>
    <t>Repülőgép hajtóművek</t>
  </si>
  <si>
    <t>Power Plants</t>
  </si>
  <si>
    <t>FRF1206</t>
  </si>
  <si>
    <t>IFR navigáció</t>
  </si>
  <si>
    <t>Radio Navigation</t>
  </si>
  <si>
    <t>FRF1110</t>
  </si>
  <si>
    <t>FRF1207</t>
  </si>
  <si>
    <t>Repülési gyakorlat I.</t>
  </si>
  <si>
    <t>Flight Practice I.</t>
  </si>
  <si>
    <t>FRF1208</t>
  </si>
  <si>
    <t>Elektromosságtan, elektronika</t>
  </si>
  <si>
    <t>Electrics and Electronics</t>
  </si>
  <si>
    <t>Bujdosó László</t>
  </si>
  <si>
    <t>Munkaerő-piaci ismeretek</t>
  </si>
  <si>
    <t>Basics of Labour Markets</t>
  </si>
  <si>
    <t>Műszaki dokumentációk</t>
  </si>
  <si>
    <t>Technical Documentations</t>
  </si>
  <si>
    <t>Kósa Péter</t>
  </si>
  <si>
    <t>FRF1301</t>
  </si>
  <si>
    <t>Szakmai angol III.</t>
  </si>
  <si>
    <t>English for Professional Purposes III.</t>
  </si>
  <si>
    <t>FRF1302</t>
  </si>
  <si>
    <t>Repülési gyakorlat II.</t>
  </si>
  <si>
    <t>Flight Practice II.</t>
  </si>
  <si>
    <t>FRF1206, FRF1207</t>
  </si>
  <si>
    <t>FRF1303</t>
  </si>
  <si>
    <t>Rg. műszerek és elektr. ber.</t>
  </si>
  <si>
    <t>Airplane Instruments and Apparatus</t>
  </si>
  <si>
    <t>FRF1304</t>
  </si>
  <si>
    <t>Teljesítményszámítás</t>
  </si>
  <si>
    <t>Performance Analysis</t>
  </si>
  <si>
    <t>FRF1202, FRF1205</t>
  </si>
  <si>
    <t>FRF1305</t>
  </si>
  <si>
    <t>Tömeg és kiegyensúlyozás</t>
  </si>
  <si>
    <t>Mass &amp; Balance</t>
  </si>
  <si>
    <t>FRF1306</t>
  </si>
  <si>
    <t>Repüléstervezés és ellenőrzés</t>
  </si>
  <si>
    <t>Flight Planning and Mionitoring</t>
  </si>
  <si>
    <t>FRF1202, FRF1206</t>
  </si>
  <si>
    <t>FRF1307</t>
  </si>
  <si>
    <t>IFR kommunikáció</t>
  </si>
  <si>
    <t>IFR Communications</t>
  </si>
  <si>
    <t>FRF1308</t>
  </si>
  <si>
    <t>Airframes and Systems</t>
  </si>
  <si>
    <t>Dr. Gáti Balázs</t>
  </si>
  <si>
    <t>Repülőgép sárkányszerkezetek és rendszerek</t>
  </si>
  <si>
    <t>VFR Communications</t>
  </si>
  <si>
    <t>BHR1020</t>
  </si>
  <si>
    <t>BHR1007</t>
  </si>
  <si>
    <t>BHR1019</t>
  </si>
  <si>
    <t>BHR2007</t>
  </si>
  <si>
    <t>BHR2017</t>
  </si>
  <si>
    <t>BHR2014</t>
  </si>
  <si>
    <t>BHR2003</t>
  </si>
  <si>
    <t>BHR1002</t>
  </si>
  <si>
    <t xml:space="preserve"> Dr. Beszeda Imre</t>
  </si>
  <si>
    <t xml:space="preserve"> Dr. Blahota István</t>
  </si>
  <si>
    <t>FAI5001</t>
  </si>
  <si>
    <t>Kommunikációs ismeretek</t>
  </si>
  <si>
    <t>Basics of Communication</t>
  </si>
  <si>
    <t>FAI5002</t>
  </si>
  <si>
    <t>Szakmai és pénzügyi információfeldolgozási alapismeretek</t>
  </si>
  <si>
    <t>Basics of Professional and Financial Information Processing</t>
  </si>
  <si>
    <t>Munkavédelem</t>
  </si>
  <si>
    <t>Labour safety</t>
  </si>
  <si>
    <t>FRF1401</t>
  </si>
  <si>
    <t>Szakmai angol IV.</t>
  </si>
  <si>
    <t>English for Professional Purposes IV.</t>
  </si>
  <si>
    <t>FRF1402</t>
  </si>
  <si>
    <t>Repülési gyakorlat III.</t>
  </si>
  <si>
    <t>Flight Practice III.</t>
  </si>
  <si>
    <t>FRF1403</t>
  </si>
  <si>
    <t>Légijárművek üzemeltetési eljárásai (OPS)</t>
  </si>
  <si>
    <t>Operations Procedures</t>
  </si>
  <si>
    <t>FRF1202, FRF1304</t>
  </si>
  <si>
    <t>FRF1404</t>
  </si>
  <si>
    <t>Emberi teljesítmények és korlátai</t>
  </si>
  <si>
    <t>Human Performances and Limitation</t>
  </si>
  <si>
    <t>Végh Dávid</t>
  </si>
  <si>
    <t>FRF1405</t>
  </si>
  <si>
    <t xml:space="preserve"> Repülő személyzeti együttműködés</t>
  </si>
  <si>
    <t>Multi-Crew Cooperation</t>
  </si>
  <si>
    <t>Szakmai gyak. órasz. / Number of hours of the professional practise:</t>
  </si>
  <si>
    <t>BHR1004</t>
  </si>
  <si>
    <t>BHR1021, BHR1022</t>
  </si>
  <si>
    <t>BHR2006</t>
  </si>
  <si>
    <t>BHR2002, BHR2005</t>
  </si>
  <si>
    <t>BAI0080</t>
  </si>
  <si>
    <t>BHR1005</t>
  </si>
  <si>
    <t>BHR2008</t>
  </si>
  <si>
    <t>BHR1023, BHR1014</t>
  </si>
  <si>
    <t>BHR2018</t>
  </si>
  <si>
    <t>BHR1011, BHR1015</t>
  </si>
  <si>
    <t>BHR1006</t>
  </si>
  <si>
    <t>BHR2011, BHR2012</t>
  </si>
  <si>
    <t>BHR2009</t>
  </si>
  <si>
    <t>BHR1008</t>
  </si>
  <si>
    <t>BHR2013</t>
  </si>
  <si>
    <t>BAI0069,
FMU1102</t>
  </si>
  <si>
    <t>BAI0064
FMU1103</t>
  </si>
  <si>
    <t>BAI0090
FMU1101</t>
  </si>
  <si>
    <t>BAI0072
FMU1205</t>
  </si>
  <si>
    <t>BAI0078
FMU1305</t>
  </si>
  <si>
    <t>FRF1111</t>
  </si>
  <si>
    <t>FRF1209</t>
  </si>
  <si>
    <t>FRF1309</t>
  </si>
  <si>
    <t>FRF1406</t>
  </si>
  <si>
    <t xml:space="preserve">Name of the programme: Aircraft driving </t>
  </si>
  <si>
    <t>Barabásné dr. Kárpáti Dóra</t>
  </si>
  <si>
    <t>FAI5003</t>
  </si>
  <si>
    <t>FAI5004</t>
  </si>
  <si>
    <t>Oroszné Ilcsik Bernadett</t>
  </si>
  <si>
    <t>Mandrik István</t>
  </si>
  <si>
    <t>Repülésmeteorológia</t>
  </si>
  <si>
    <t>Aviation Meteorology</t>
  </si>
  <si>
    <t>FRF1112</t>
  </si>
  <si>
    <t>2025. szeptembertől / from September 2025</t>
  </si>
  <si>
    <t>FRF1212</t>
  </si>
  <si>
    <t>Légijog</t>
  </si>
  <si>
    <t>Air Law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</si>
</sst>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b/>
      <sz val="12"/>
      <color indexed="8"/>
      <name val="Arial"/>
      <family val="2"/>
      <charset val="238"/>
    </font>
    <font>
      <b/>
      <sz val="12"/>
      <color theme="0" tint="-0.249977111117893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color theme="0" tint="-0.249977111117893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indexed="1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color indexed="9"/>
      <name val="Arial"/>
      <family val="2"/>
      <charset val="238"/>
    </font>
    <font>
      <vertAlign val="subscript"/>
      <sz val="12"/>
      <color theme="1"/>
      <name val="Arial"/>
      <family val="2"/>
      <charset val="238"/>
    </font>
    <font>
      <sz val="12"/>
      <color indexed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EBEBE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medium">
        <color rgb="FF000000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medium">
        <color rgb="FF000000"/>
      </right>
      <top/>
      <bottom style="thin">
        <color indexed="22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0" borderId="0" xfId="0" applyFont="1"/>
    <xf numFmtId="1" fontId="4" fillId="0" borderId="0" xfId="0" applyNumberFormat="1" applyFont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1" fontId="6" fillId="0" borderId="0" xfId="0" applyNumberFormat="1" applyFont="1" applyFill="1" applyAlignment="1">
      <alignment horizontal="left" vertical="center"/>
    </xf>
    <xf numFmtId="1" fontId="5" fillId="0" borderId="0" xfId="0" applyNumberFormat="1" applyFont="1" applyFill="1" applyAlignment="1">
      <alignment horizontal="center" vertical="center"/>
    </xf>
    <xf numFmtId="1" fontId="2" fillId="0" borderId="0" xfId="0" applyNumberFormat="1" applyFont="1" applyAlignment="1">
      <alignment horizontal="left" vertical="center"/>
    </xf>
    <xf numFmtId="1" fontId="6" fillId="0" borderId="0" xfId="0" applyNumberFormat="1" applyFont="1" applyFill="1" applyAlignment="1">
      <alignment vertical="center" wrapText="1"/>
    </xf>
    <xf numFmtId="0" fontId="5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5" fillId="0" borderId="0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left" vertical="top"/>
    </xf>
    <xf numFmtId="0" fontId="4" fillId="0" borderId="0" xfId="0" applyFont="1" applyAlignment="1">
      <alignment vertical="center"/>
    </xf>
    <xf numFmtId="1" fontId="2" fillId="0" borderId="0" xfId="0" applyNumberFormat="1" applyFont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top"/>
    </xf>
    <xf numFmtId="1" fontId="9" fillId="0" borderId="0" xfId="0" applyNumberFormat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1" fontId="10" fillId="0" borderId="0" xfId="0" applyNumberFormat="1" applyFont="1" applyFill="1" applyAlignment="1">
      <alignment vertical="center"/>
    </xf>
    <xf numFmtId="1" fontId="9" fillId="0" borderId="0" xfId="0" applyNumberFormat="1" applyFont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1" fontId="11" fillId="3" borderId="2" xfId="0" applyNumberFormat="1" applyFont="1" applyFill="1" applyBorder="1" applyAlignment="1" applyProtection="1">
      <alignment horizontal="center" vertical="center" wrapText="1"/>
      <protection locked="0"/>
    </xf>
    <xf numFmtId="1" fontId="11" fillId="3" borderId="15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left" vertical="center" wrapText="1"/>
    </xf>
    <xf numFmtId="0" fontId="4" fillId="0" borderId="0" xfId="0" applyFont="1"/>
    <xf numFmtId="1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1" fontId="4" fillId="7" borderId="1" xfId="0" applyNumberFormat="1" applyFont="1" applyFill="1" applyBorder="1" applyAlignment="1">
      <alignment horizontal="center" vertical="center" wrapText="1"/>
    </xf>
    <xf numFmtId="1" fontId="4" fillId="7" borderId="1" xfId="0" applyNumberFormat="1" applyFont="1" applyFill="1" applyBorder="1" applyAlignment="1">
      <alignment horizontal="left" vertical="center" wrapText="1"/>
    </xf>
    <xf numFmtId="1" fontId="2" fillId="2" borderId="9" xfId="0" applyNumberFormat="1" applyFont="1" applyFill="1" applyBorder="1" applyAlignment="1">
      <alignment horizontal="center" vertical="center" wrapText="1"/>
    </xf>
    <xf numFmtId="1" fontId="4" fillId="0" borderId="6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2" fillId="6" borderId="17" xfId="0" applyFont="1" applyFill="1" applyBorder="1" applyAlignment="1">
      <alignment vertical="center" wrapText="1"/>
    </xf>
    <xf numFmtId="0" fontId="12" fillId="6" borderId="18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12" fillId="6" borderId="7" xfId="0" applyFont="1" applyFill="1" applyBorder="1" applyAlignment="1">
      <alignment vertical="center" wrapText="1"/>
    </xf>
    <xf numFmtId="1" fontId="9" fillId="2" borderId="8" xfId="0" applyNumberFormat="1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2" fillId="6" borderId="16" xfId="0" applyFont="1" applyFill="1" applyBorder="1" applyAlignment="1">
      <alignment vertical="center" wrapText="1"/>
    </xf>
    <xf numFmtId="0" fontId="12" fillId="6" borderId="19" xfId="0" applyFont="1" applyFill="1" applyBorder="1" applyAlignment="1">
      <alignment vertical="center" wrapText="1"/>
    </xf>
    <xf numFmtId="1" fontId="11" fillId="3" borderId="10" xfId="0" applyNumberFormat="1" applyFont="1" applyFill="1" applyBorder="1" applyAlignment="1">
      <alignment horizontal="center" vertical="center" wrapText="1"/>
    </xf>
    <xf numFmtId="1" fontId="11" fillId="3" borderId="13" xfId="0" applyNumberFormat="1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1" fontId="11" fillId="3" borderId="11" xfId="0" applyNumberFormat="1" applyFont="1" applyFill="1" applyBorder="1" applyAlignment="1">
      <alignment horizontal="center" vertical="center" wrapText="1"/>
    </xf>
    <xf numFmtId="1" fontId="11" fillId="3" borderId="14" xfId="0" applyNumberFormat="1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20321</xdr:rowOff>
    </xdr:from>
    <xdr:to>
      <xdr:col>2</xdr:col>
      <xdr:colOff>749770</xdr:colOff>
      <xdr:row>5</xdr:row>
      <xdr:rowOff>54429</xdr:rowOff>
    </xdr:to>
    <xdr:pic>
      <xdr:nvPicPr>
        <xdr:cNvPr id="1025" name="Kép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0321"/>
          <a:ext cx="2450663" cy="12043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topLeftCell="A7" zoomScale="70" zoomScaleNormal="70" zoomScaleSheetLayoutView="100" workbookViewId="0">
      <selection activeCell="D26" sqref="D26"/>
    </sheetView>
  </sheetViews>
  <sheetFormatPr defaultColWidth="8.85546875" defaultRowHeight="15.75" x14ac:dyDescent="0.2"/>
  <cols>
    <col min="1" max="1" width="13" style="2" customWidth="1"/>
    <col min="2" max="2" width="12.42578125" style="17" customWidth="1"/>
    <col min="3" max="3" width="47.28515625" style="28" customWidth="1"/>
    <col min="4" max="4" width="52" style="17" customWidth="1"/>
    <col min="5" max="5" width="14.140625" style="17" customWidth="1"/>
    <col min="6" max="6" width="31.5703125" style="17" customWidth="1"/>
    <col min="7" max="7" width="15.28515625" style="23" customWidth="1"/>
    <col min="8" max="8" width="10.28515625" style="2" customWidth="1"/>
    <col min="9" max="9" width="11.42578125" style="2" customWidth="1"/>
    <col min="10" max="10" width="16.140625" style="2" customWidth="1"/>
    <col min="11" max="11" width="9.28515625" style="18" customWidth="1"/>
    <col min="12" max="12" width="14.42578125" style="23" customWidth="1"/>
    <col min="13" max="13" width="11.85546875" style="23" customWidth="1"/>
    <col min="14" max="14" width="16" style="17" customWidth="1"/>
    <col min="15" max="15" width="8.85546875" style="13"/>
    <col min="16" max="16384" width="8.85546875" style="14"/>
  </cols>
  <sheetData>
    <row r="1" spans="1:15" x14ac:dyDescent="0.2">
      <c r="B1" s="3"/>
      <c r="C1" s="4"/>
      <c r="D1" s="16" t="s">
        <v>26</v>
      </c>
      <c r="E1" s="5"/>
      <c r="F1" s="6"/>
      <c r="G1" s="7"/>
      <c r="H1" s="8" t="s">
        <v>27</v>
      </c>
      <c r="I1" s="9"/>
      <c r="J1" s="8"/>
      <c r="K1" s="10"/>
      <c r="L1" s="11"/>
      <c r="M1" s="7"/>
      <c r="N1" s="12"/>
    </row>
    <row r="2" spans="1:15" x14ac:dyDescent="0.2">
      <c r="B2" s="3"/>
      <c r="C2" s="15"/>
      <c r="D2" s="16" t="s">
        <v>182</v>
      </c>
      <c r="E2" s="6"/>
      <c r="G2" s="7"/>
      <c r="H2" s="9"/>
      <c r="I2" s="9"/>
      <c r="J2" s="9"/>
      <c r="L2" s="7"/>
      <c r="M2" s="7"/>
      <c r="N2" s="19"/>
    </row>
    <row r="3" spans="1:15" x14ac:dyDescent="0.2">
      <c r="B3" s="3"/>
      <c r="C3" s="20"/>
      <c r="D3" s="21"/>
      <c r="G3" s="7"/>
      <c r="H3" s="24" t="s">
        <v>23</v>
      </c>
      <c r="I3" s="9"/>
      <c r="J3" s="9"/>
      <c r="K3" s="22"/>
      <c r="L3" s="22"/>
      <c r="M3" s="14"/>
      <c r="N3" s="25">
        <f>SUM(H20+J20+H31+J31+H43+J43+H53+J53)</f>
        <v>2016</v>
      </c>
    </row>
    <row r="4" spans="1:15" x14ac:dyDescent="0.2">
      <c r="B4" s="3"/>
      <c r="C4" s="15"/>
      <c r="D4" s="21"/>
      <c r="G4" s="7"/>
      <c r="H4" s="24" t="s">
        <v>157</v>
      </c>
      <c r="I4" s="9"/>
      <c r="J4" s="9"/>
      <c r="L4" s="9"/>
      <c r="M4" s="14"/>
      <c r="N4" s="25">
        <f>SUM(J31+J43+J53)</f>
        <v>560</v>
      </c>
    </row>
    <row r="5" spans="1:15" ht="28.15" customHeight="1" x14ac:dyDescent="0.2">
      <c r="B5" s="3"/>
      <c r="C5" s="15"/>
      <c r="D5" s="21"/>
      <c r="G5" s="7"/>
      <c r="H5" s="24"/>
      <c r="I5" s="9"/>
      <c r="J5" s="9"/>
      <c r="L5" s="9"/>
      <c r="M5" s="14"/>
      <c r="N5" s="25"/>
    </row>
    <row r="6" spans="1:15" ht="19.899999999999999" customHeight="1" x14ac:dyDescent="0.2">
      <c r="A6" s="26" t="s">
        <v>191</v>
      </c>
      <c r="B6" s="27"/>
      <c r="D6" s="27"/>
      <c r="E6" s="27"/>
      <c r="F6" s="27"/>
      <c r="J6" s="29"/>
      <c r="K6" s="27"/>
      <c r="L6" s="17"/>
      <c r="M6" s="27"/>
    </row>
    <row r="7" spans="1:15" ht="96" customHeight="1" x14ac:dyDescent="0.25">
      <c r="A7" s="58" t="s">
        <v>8</v>
      </c>
      <c r="B7" s="60" t="s">
        <v>9</v>
      </c>
      <c r="C7" s="60" t="s">
        <v>10</v>
      </c>
      <c r="D7" s="60" t="s">
        <v>11</v>
      </c>
      <c r="E7" s="60" t="s">
        <v>12</v>
      </c>
      <c r="F7" s="60" t="s">
        <v>13</v>
      </c>
      <c r="G7" s="60" t="s">
        <v>14</v>
      </c>
      <c r="H7" s="63" t="s">
        <v>15</v>
      </c>
      <c r="I7" s="64"/>
      <c r="J7" s="65" t="s">
        <v>16</v>
      </c>
      <c r="K7" s="65" t="s">
        <v>17</v>
      </c>
      <c r="L7" s="60" t="s">
        <v>18</v>
      </c>
      <c r="M7" s="60" t="s">
        <v>19</v>
      </c>
      <c r="N7" s="67" t="s">
        <v>20</v>
      </c>
      <c r="O7" s="1"/>
    </row>
    <row r="8" spans="1:15" ht="44.45" customHeight="1" x14ac:dyDescent="0.25">
      <c r="A8" s="59"/>
      <c r="B8" s="61"/>
      <c r="C8" s="61"/>
      <c r="D8" s="62"/>
      <c r="E8" s="61"/>
      <c r="F8" s="62"/>
      <c r="G8" s="61"/>
      <c r="H8" s="30" t="s">
        <v>21</v>
      </c>
      <c r="I8" s="31" t="s">
        <v>22</v>
      </c>
      <c r="J8" s="66"/>
      <c r="K8" s="66"/>
      <c r="L8" s="61"/>
      <c r="M8" s="61"/>
      <c r="N8" s="68"/>
      <c r="O8" s="1"/>
    </row>
    <row r="9" spans="1:15" s="34" customFormat="1" ht="30" x14ac:dyDescent="0.2">
      <c r="A9" s="32">
        <v>1</v>
      </c>
      <c r="B9" s="33" t="s">
        <v>80</v>
      </c>
      <c r="C9" s="33" t="s">
        <v>29</v>
      </c>
      <c r="D9" s="33" t="s">
        <v>30</v>
      </c>
      <c r="E9" s="32" t="s">
        <v>31</v>
      </c>
      <c r="F9" s="32" t="s">
        <v>130</v>
      </c>
      <c r="G9" s="32" t="s">
        <v>32</v>
      </c>
      <c r="H9" s="32">
        <v>1</v>
      </c>
      <c r="I9" s="32">
        <v>2</v>
      </c>
      <c r="J9" s="32"/>
      <c r="K9" s="32">
        <v>4</v>
      </c>
      <c r="L9" s="32" t="s">
        <v>5</v>
      </c>
      <c r="M9" s="32" t="s">
        <v>0</v>
      </c>
      <c r="N9" s="32" t="s">
        <v>173</v>
      </c>
      <c r="O9" s="13" t="s">
        <v>24</v>
      </c>
    </row>
    <row r="10" spans="1:15" s="34" customFormat="1" ht="30" x14ac:dyDescent="0.2">
      <c r="A10" s="32">
        <v>1</v>
      </c>
      <c r="B10" s="33" t="s">
        <v>178</v>
      </c>
      <c r="C10" s="33" t="s">
        <v>33</v>
      </c>
      <c r="D10" s="33" t="s">
        <v>34</v>
      </c>
      <c r="E10" s="32" t="s">
        <v>31</v>
      </c>
      <c r="F10" s="32" t="s">
        <v>131</v>
      </c>
      <c r="G10" s="32" t="s">
        <v>3</v>
      </c>
      <c r="H10" s="32">
        <v>2</v>
      </c>
      <c r="I10" s="32">
        <v>2</v>
      </c>
      <c r="J10" s="32"/>
      <c r="K10" s="32">
        <v>6</v>
      </c>
      <c r="L10" s="32" t="s">
        <v>5</v>
      </c>
      <c r="M10" s="32" t="s">
        <v>0</v>
      </c>
      <c r="N10" s="32" t="s">
        <v>174</v>
      </c>
      <c r="O10" s="13" t="s">
        <v>24</v>
      </c>
    </row>
    <row r="11" spans="1:15" s="34" customFormat="1" ht="22.9" customHeight="1" x14ac:dyDescent="0.2">
      <c r="A11" s="32">
        <v>1</v>
      </c>
      <c r="B11" s="33" t="s">
        <v>35</v>
      </c>
      <c r="C11" s="33" t="s">
        <v>36</v>
      </c>
      <c r="D11" s="33" t="s">
        <v>37</v>
      </c>
      <c r="E11" s="32" t="s">
        <v>31</v>
      </c>
      <c r="F11" s="32" t="s">
        <v>38</v>
      </c>
      <c r="G11" s="32" t="s">
        <v>32</v>
      </c>
      <c r="H11" s="32">
        <v>2</v>
      </c>
      <c r="I11" s="32">
        <v>1</v>
      </c>
      <c r="J11" s="32"/>
      <c r="K11" s="32">
        <v>2</v>
      </c>
      <c r="L11" s="32" t="s">
        <v>1</v>
      </c>
      <c r="M11" s="32" t="s">
        <v>6</v>
      </c>
      <c r="N11" s="32" t="s">
        <v>122</v>
      </c>
      <c r="O11" s="13" t="s">
        <v>24</v>
      </c>
    </row>
    <row r="12" spans="1:15" s="34" customFormat="1" ht="22.9" customHeight="1" x14ac:dyDescent="0.2">
      <c r="A12" s="32">
        <v>1</v>
      </c>
      <c r="B12" s="33" t="s">
        <v>39</v>
      </c>
      <c r="C12" s="33" t="s">
        <v>40</v>
      </c>
      <c r="D12" s="33" t="s">
        <v>41</v>
      </c>
      <c r="E12" s="32" t="s">
        <v>31</v>
      </c>
      <c r="F12" s="32" t="s">
        <v>38</v>
      </c>
      <c r="G12" s="32" t="s">
        <v>32</v>
      </c>
      <c r="H12" s="32">
        <v>3</v>
      </c>
      <c r="I12" s="32">
        <v>1</v>
      </c>
      <c r="J12" s="32"/>
      <c r="K12" s="32">
        <v>3</v>
      </c>
      <c r="L12" s="32" t="s">
        <v>5</v>
      </c>
      <c r="M12" s="32" t="s">
        <v>6</v>
      </c>
      <c r="N12" s="32" t="s">
        <v>124</v>
      </c>
      <c r="O12" s="13" t="s">
        <v>24</v>
      </c>
    </row>
    <row r="13" spans="1:15" s="34" customFormat="1" ht="22.9" customHeight="1" x14ac:dyDescent="0.2">
      <c r="A13" s="32">
        <v>1</v>
      </c>
      <c r="B13" s="33" t="s">
        <v>42</v>
      </c>
      <c r="C13" s="33" t="s">
        <v>43</v>
      </c>
      <c r="D13" s="33" t="s">
        <v>44</v>
      </c>
      <c r="E13" s="32" t="s">
        <v>31</v>
      </c>
      <c r="F13" s="32" t="s">
        <v>45</v>
      </c>
      <c r="G13" s="32" t="s">
        <v>32</v>
      </c>
      <c r="H13" s="32">
        <v>2</v>
      </c>
      <c r="I13" s="32">
        <v>1</v>
      </c>
      <c r="J13" s="32"/>
      <c r="K13" s="32">
        <v>2</v>
      </c>
      <c r="L13" s="32" t="s">
        <v>1</v>
      </c>
      <c r="M13" s="32" t="s">
        <v>6</v>
      </c>
      <c r="N13" s="32" t="s">
        <v>126</v>
      </c>
      <c r="O13" s="13" t="s">
        <v>24</v>
      </c>
    </row>
    <row r="14" spans="1:15" s="34" customFormat="1" ht="22.9" customHeight="1" x14ac:dyDescent="0.2">
      <c r="A14" s="32">
        <v>1</v>
      </c>
      <c r="B14" s="33" t="s">
        <v>190</v>
      </c>
      <c r="C14" s="33" t="s">
        <v>188</v>
      </c>
      <c r="D14" s="33" t="s">
        <v>189</v>
      </c>
      <c r="E14" s="32" t="s">
        <v>31</v>
      </c>
      <c r="F14" s="32" t="s">
        <v>46</v>
      </c>
      <c r="G14" s="32" t="s">
        <v>32</v>
      </c>
      <c r="H14" s="32">
        <v>4</v>
      </c>
      <c r="I14" s="32">
        <v>1</v>
      </c>
      <c r="J14" s="32"/>
      <c r="K14" s="32">
        <v>4</v>
      </c>
      <c r="L14" s="32" t="s">
        <v>5</v>
      </c>
      <c r="M14" s="32" t="s">
        <v>6</v>
      </c>
      <c r="N14" s="32" t="s">
        <v>125</v>
      </c>
      <c r="O14" s="13" t="s">
        <v>24</v>
      </c>
    </row>
    <row r="15" spans="1:15" s="34" customFormat="1" ht="22.9" customHeight="1" x14ac:dyDescent="0.2">
      <c r="A15" s="32">
        <v>1</v>
      </c>
      <c r="B15" s="33" t="s">
        <v>47</v>
      </c>
      <c r="C15" s="33" t="s">
        <v>48</v>
      </c>
      <c r="D15" s="33" t="s">
        <v>49</v>
      </c>
      <c r="E15" s="32" t="s">
        <v>31</v>
      </c>
      <c r="F15" s="32" t="s">
        <v>50</v>
      </c>
      <c r="G15" s="32" t="s">
        <v>32</v>
      </c>
      <c r="H15" s="32">
        <v>1</v>
      </c>
      <c r="I15" s="32">
        <v>1</v>
      </c>
      <c r="J15" s="32"/>
      <c r="K15" s="32">
        <v>2</v>
      </c>
      <c r="L15" s="32" t="s">
        <v>1</v>
      </c>
      <c r="M15" s="32" t="s">
        <v>6</v>
      </c>
      <c r="N15" s="32" t="s">
        <v>122</v>
      </c>
      <c r="O15" s="13" t="s">
        <v>24</v>
      </c>
    </row>
    <row r="16" spans="1:15" s="34" customFormat="1" ht="22.9" customHeight="1" x14ac:dyDescent="0.2">
      <c r="A16" s="32">
        <v>1</v>
      </c>
      <c r="B16" s="33" t="s">
        <v>51</v>
      </c>
      <c r="C16" s="33" t="s">
        <v>52</v>
      </c>
      <c r="D16" s="33" t="s">
        <v>121</v>
      </c>
      <c r="E16" s="32" t="s">
        <v>31</v>
      </c>
      <c r="F16" s="32" t="s">
        <v>53</v>
      </c>
      <c r="G16" s="32" t="s">
        <v>32</v>
      </c>
      <c r="H16" s="32">
        <v>0</v>
      </c>
      <c r="I16" s="32">
        <v>2</v>
      </c>
      <c r="J16" s="32"/>
      <c r="K16" s="32">
        <v>2</v>
      </c>
      <c r="L16" s="32" t="s">
        <v>1</v>
      </c>
      <c r="M16" s="32" t="s">
        <v>6</v>
      </c>
      <c r="N16" s="32" t="s">
        <v>127</v>
      </c>
      <c r="O16" s="13" t="s">
        <v>24</v>
      </c>
    </row>
    <row r="17" spans="1:15" s="34" customFormat="1" ht="22.9" customHeight="1" x14ac:dyDescent="0.2">
      <c r="A17" s="32">
        <v>1</v>
      </c>
      <c r="B17" s="33" t="s">
        <v>54</v>
      </c>
      <c r="C17" s="33" t="s">
        <v>55</v>
      </c>
      <c r="D17" s="33" t="s">
        <v>56</v>
      </c>
      <c r="E17" s="32" t="s">
        <v>31</v>
      </c>
      <c r="F17" s="32" t="s">
        <v>57</v>
      </c>
      <c r="G17" s="32" t="s">
        <v>32</v>
      </c>
      <c r="H17" s="32">
        <v>3</v>
      </c>
      <c r="I17" s="32">
        <v>3</v>
      </c>
      <c r="J17" s="32"/>
      <c r="K17" s="32">
        <v>4</v>
      </c>
      <c r="L17" s="32" t="s">
        <v>1</v>
      </c>
      <c r="M17" s="32" t="s">
        <v>6</v>
      </c>
      <c r="N17" s="32" t="s">
        <v>128</v>
      </c>
      <c r="O17" s="13"/>
    </row>
    <row r="18" spans="1:15" s="34" customFormat="1" ht="22.9" customHeight="1" x14ac:dyDescent="0.2">
      <c r="A18" s="32">
        <v>1</v>
      </c>
      <c r="B18" s="33" t="s">
        <v>58</v>
      </c>
      <c r="C18" s="33" t="s">
        <v>59</v>
      </c>
      <c r="D18" s="33" t="s">
        <v>60</v>
      </c>
      <c r="E18" s="32" t="s">
        <v>31</v>
      </c>
      <c r="F18" s="32" t="s">
        <v>61</v>
      </c>
      <c r="G18" s="32" t="s">
        <v>32</v>
      </c>
      <c r="H18" s="32">
        <v>0</v>
      </c>
      <c r="I18" s="32">
        <v>2</v>
      </c>
      <c r="J18" s="32"/>
      <c r="K18" s="32">
        <v>0</v>
      </c>
      <c r="L18" s="32" t="s">
        <v>7</v>
      </c>
      <c r="M18" s="32" t="s">
        <v>6</v>
      </c>
      <c r="N18" s="32" t="s">
        <v>129</v>
      </c>
      <c r="O18" s="13" t="s">
        <v>24</v>
      </c>
    </row>
    <row r="19" spans="1:15" s="34" customFormat="1" x14ac:dyDescent="0.2">
      <c r="A19" s="35"/>
      <c r="B19" s="36"/>
      <c r="C19" s="36"/>
      <c r="D19" s="36"/>
      <c r="E19" s="36"/>
      <c r="F19" s="36"/>
      <c r="G19" s="37"/>
      <c r="H19" s="38">
        <f>SUM(H9:H18)</f>
        <v>18</v>
      </c>
      <c r="I19" s="38">
        <f>SUM(I9:I18)</f>
        <v>16</v>
      </c>
      <c r="J19" s="38">
        <f>SUM(J9:J18)</f>
        <v>0</v>
      </c>
      <c r="K19" s="39">
        <f>SUM(K9:K18)</f>
        <v>29</v>
      </c>
      <c r="L19" s="40"/>
      <c r="M19" s="40"/>
      <c r="N19" s="36"/>
      <c r="O19" s="13" t="s">
        <v>24</v>
      </c>
    </row>
    <row r="20" spans="1:15" s="34" customFormat="1" ht="31.5" x14ac:dyDescent="0.2">
      <c r="A20" s="35"/>
      <c r="B20" s="36"/>
      <c r="C20" s="36"/>
      <c r="D20" s="36"/>
      <c r="E20" s="36"/>
      <c r="F20" s="36"/>
      <c r="G20" s="41" t="s">
        <v>2</v>
      </c>
      <c r="H20" s="54">
        <f>SUM((H19+I19)*14)</f>
        <v>476</v>
      </c>
      <c r="I20" s="55"/>
      <c r="J20" s="42">
        <f>SUM(J19)</f>
        <v>0</v>
      </c>
      <c r="K20" s="43"/>
      <c r="L20" s="40"/>
      <c r="M20" s="40"/>
      <c r="N20" s="36"/>
      <c r="O20" s="13" t="s">
        <v>24</v>
      </c>
    </row>
    <row r="21" spans="1:15" s="34" customFormat="1" ht="22.9" customHeight="1" x14ac:dyDescent="0.2">
      <c r="A21" s="45">
        <v>2</v>
      </c>
      <c r="B21" s="46" t="s">
        <v>185</v>
      </c>
      <c r="C21" s="46" t="s">
        <v>62</v>
      </c>
      <c r="D21" s="46" t="s">
        <v>63</v>
      </c>
      <c r="E21" s="45" t="s">
        <v>31</v>
      </c>
      <c r="F21" s="45" t="s">
        <v>64</v>
      </c>
      <c r="G21" s="45" t="s">
        <v>25</v>
      </c>
      <c r="H21" s="45">
        <v>0</v>
      </c>
      <c r="I21" s="45">
        <v>2</v>
      </c>
      <c r="J21" s="45"/>
      <c r="K21" s="45">
        <v>3</v>
      </c>
      <c r="L21" s="45" t="s">
        <v>1</v>
      </c>
      <c r="M21" s="45" t="s">
        <v>0</v>
      </c>
      <c r="N21" s="45"/>
      <c r="O21" s="13" t="s">
        <v>24</v>
      </c>
    </row>
    <row r="22" spans="1:15" s="34" customFormat="1" ht="30" x14ac:dyDescent="0.2">
      <c r="A22" s="45">
        <v>2</v>
      </c>
      <c r="B22" s="46" t="s">
        <v>179</v>
      </c>
      <c r="C22" s="46" t="s">
        <v>65</v>
      </c>
      <c r="D22" s="46" t="s">
        <v>66</v>
      </c>
      <c r="E22" s="45" t="s">
        <v>31</v>
      </c>
      <c r="F22" s="45" t="s">
        <v>67</v>
      </c>
      <c r="G22" s="45" t="s">
        <v>32</v>
      </c>
      <c r="H22" s="45">
        <v>2</v>
      </c>
      <c r="I22" s="45">
        <v>2</v>
      </c>
      <c r="J22" s="45"/>
      <c r="K22" s="45">
        <v>5</v>
      </c>
      <c r="L22" s="45" t="s">
        <v>1</v>
      </c>
      <c r="M22" s="45" t="s">
        <v>0</v>
      </c>
      <c r="N22" s="45" t="s">
        <v>175</v>
      </c>
      <c r="O22" s="13" t="s">
        <v>24</v>
      </c>
    </row>
    <row r="23" spans="1:15" s="34" customFormat="1" ht="22.9" customHeight="1" x14ac:dyDescent="0.2">
      <c r="A23" s="45">
        <v>2</v>
      </c>
      <c r="B23" s="46" t="s">
        <v>68</v>
      </c>
      <c r="C23" s="46" t="s">
        <v>69</v>
      </c>
      <c r="D23" s="46" t="s">
        <v>70</v>
      </c>
      <c r="E23" s="45" t="s">
        <v>58</v>
      </c>
      <c r="F23" s="45" t="s">
        <v>61</v>
      </c>
      <c r="G23" s="45" t="s">
        <v>32</v>
      </c>
      <c r="H23" s="45">
        <v>0</v>
      </c>
      <c r="I23" s="45">
        <v>2</v>
      </c>
      <c r="J23" s="45"/>
      <c r="K23" s="45">
        <v>0</v>
      </c>
      <c r="L23" s="45" t="s">
        <v>7</v>
      </c>
      <c r="M23" s="45" t="s">
        <v>6</v>
      </c>
      <c r="N23" s="45" t="s">
        <v>158</v>
      </c>
      <c r="O23" s="13" t="s">
        <v>24</v>
      </c>
    </row>
    <row r="24" spans="1:15" s="34" customFormat="1" ht="22.9" customHeight="1" x14ac:dyDescent="0.2">
      <c r="A24" s="45">
        <v>2</v>
      </c>
      <c r="B24" s="46" t="s">
        <v>71</v>
      </c>
      <c r="C24" s="46" t="s">
        <v>72</v>
      </c>
      <c r="D24" s="46" t="s">
        <v>73</v>
      </c>
      <c r="E24" s="45" t="s">
        <v>39</v>
      </c>
      <c r="F24" s="45" t="s">
        <v>38</v>
      </c>
      <c r="G24" s="45" t="s">
        <v>32</v>
      </c>
      <c r="H24" s="45">
        <v>2</v>
      </c>
      <c r="I24" s="45">
        <v>0</v>
      </c>
      <c r="J24" s="45"/>
      <c r="K24" s="45">
        <v>2</v>
      </c>
      <c r="L24" s="45" t="s">
        <v>5</v>
      </c>
      <c r="M24" s="45" t="s">
        <v>6</v>
      </c>
      <c r="N24" s="45" t="s">
        <v>122</v>
      </c>
      <c r="O24" s="13" t="s">
        <v>24</v>
      </c>
    </row>
    <row r="25" spans="1:15" s="34" customFormat="1" ht="22.9" customHeight="1" x14ac:dyDescent="0.2">
      <c r="A25" s="45">
        <v>2</v>
      </c>
      <c r="B25" s="46" t="s">
        <v>192</v>
      </c>
      <c r="C25" s="46" t="s">
        <v>193</v>
      </c>
      <c r="D25" s="46" t="s">
        <v>194</v>
      </c>
      <c r="E25" s="45"/>
      <c r="F25" s="45" t="s">
        <v>119</v>
      </c>
      <c r="G25" s="45" t="s">
        <v>32</v>
      </c>
      <c r="H25" s="45">
        <v>4</v>
      </c>
      <c r="I25" s="45">
        <v>0</v>
      </c>
      <c r="J25" s="45"/>
      <c r="K25" s="45">
        <v>4</v>
      </c>
      <c r="L25" s="45" t="s">
        <v>5</v>
      </c>
      <c r="M25" s="45" t="s">
        <v>6</v>
      </c>
      <c r="N25" s="45" t="s">
        <v>123</v>
      </c>
      <c r="O25" s="13" t="s">
        <v>24</v>
      </c>
    </row>
    <row r="26" spans="1:15" s="34" customFormat="1" ht="22.9" customHeight="1" x14ac:dyDescent="0.2">
      <c r="A26" s="45">
        <v>2</v>
      </c>
      <c r="B26" s="46" t="s">
        <v>74</v>
      </c>
      <c r="C26" s="46" t="s">
        <v>75</v>
      </c>
      <c r="D26" s="46" t="s">
        <v>76</v>
      </c>
      <c r="E26" s="45" t="s">
        <v>35</v>
      </c>
      <c r="F26" s="45" t="s">
        <v>45</v>
      </c>
      <c r="G26" s="45" t="s">
        <v>32</v>
      </c>
      <c r="H26" s="45">
        <v>3</v>
      </c>
      <c r="I26" s="45">
        <v>1</v>
      </c>
      <c r="J26" s="45"/>
      <c r="K26" s="45">
        <v>3</v>
      </c>
      <c r="L26" s="45" t="s">
        <v>5</v>
      </c>
      <c r="M26" s="45" t="s">
        <v>6</v>
      </c>
      <c r="N26" s="45" t="s">
        <v>159</v>
      </c>
      <c r="O26" s="13" t="s">
        <v>24</v>
      </c>
    </row>
    <row r="27" spans="1:15" s="34" customFormat="1" ht="22.9" customHeight="1" x14ac:dyDescent="0.2">
      <c r="A27" s="45">
        <v>2</v>
      </c>
      <c r="B27" s="46" t="s">
        <v>77</v>
      </c>
      <c r="C27" s="46" t="s">
        <v>78</v>
      </c>
      <c r="D27" s="46" t="s">
        <v>79</v>
      </c>
      <c r="E27" s="45" t="s">
        <v>80</v>
      </c>
      <c r="F27" s="45" t="s">
        <v>57</v>
      </c>
      <c r="G27" s="45" t="s">
        <v>32</v>
      </c>
      <c r="H27" s="45">
        <v>3</v>
      </c>
      <c r="I27" s="45">
        <v>3</v>
      </c>
      <c r="J27" s="45"/>
      <c r="K27" s="45">
        <v>4</v>
      </c>
      <c r="L27" s="45" t="s">
        <v>1</v>
      </c>
      <c r="M27" s="45" t="s">
        <v>6</v>
      </c>
      <c r="N27" s="45" t="s">
        <v>160</v>
      </c>
      <c r="O27" s="13" t="s">
        <v>24</v>
      </c>
    </row>
    <row r="28" spans="1:15" s="34" customFormat="1" ht="30" x14ac:dyDescent="0.2">
      <c r="A28" s="45">
        <v>2</v>
      </c>
      <c r="B28" s="46" t="s">
        <v>81</v>
      </c>
      <c r="C28" s="46" t="s">
        <v>82</v>
      </c>
      <c r="D28" s="46" t="s">
        <v>83</v>
      </c>
      <c r="E28" s="45" t="s">
        <v>39</v>
      </c>
      <c r="F28" s="45" t="s">
        <v>45</v>
      </c>
      <c r="G28" s="45" t="s">
        <v>32</v>
      </c>
      <c r="H28" s="45">
        <v>0</v>
      </c>
      <c r="I28" s="45">
        <v>0</v>
      </c>
      <c r="J28" s="45">
        <v>110</v>
      </c>
      <c r="K28" s="45">
        <v>7</v>
      </c>
      <c r="L28" s="45" t="s">
        <v>1</v>
      </c>
      <c r="M28" s="45" t="s">
        <v>6</v>
      </c>
      <c r="N28" s="45" t="s">
        <v>161</v>
      </c>
      <c r="O28" s="13" t="s">
        <v>24</v>
      </c>
    </row>
    <row r="29" spans="1:15" s="34" customFormat="1" ht="22.9" customHeight="1" x14ac:dyDescent="0.2">
      <c r="A29" s="45">
        <v>2</v>
      </c>
      <c r="B29" s="46" t="s">
        <v>84</v>
      </c>
      <c r="C29" s="46" t="s">
        <v>85</v>
      </c>
      <c r="D29" s="46" t="s">
        <v>86</v>
      </c>
      <c r="E29" s="45" t="s">
        <v>28</v>
      </c>
      <c r="F29" s="45" t="s">
        <v>87</v>
      </c>
      <c r="G29" s="45" t="s">
        <v>32</v>
      </c>
      <c r="H29" s="45">
        <v>1</v>
      </c>
      <c r="I29" s="45">
        <v>1</v>
      </c>
      <c r="J29" s="45"/>
      <c r="K29" s="45">
        <v>2</v>
      </c>
      <c r="L29" s="45" t="s">
        <v>1</v>
      </c>
      <c r="M29" s="45" t="s">
        <v>6</v>
      </c>
      <c r="N29" s="45" t="s">
        <v>162</v>
      </c>
      <c r="O29" s="13" t="s">
        <v>24</v>
      </c>
    </row>
    <row r="30" spans="1:15" s="34" customFormat="1" x14ac:dyDescent="0.2">
      <c r="A30" s="35"/>
      <c r="B30" s="36"/>
      <c r="C30" s="36"/>
      <c r="D30" s="36"/>
      <c r="E30" s="36"/>
      <c r="F30" s="36"/>
      <c r="G30" s="37"/>
      <c r="H30" s="38">
        <f>SUM(H21:H29)</f>
        <v>15</v>
      </c>
      <c r="I30" s="38">
        <f>SUM(I21:I29)</f>
        <v>11</v>
      </c>
      <c r="J30" s="38">
        <v>110</v>
      </c>
      <c r="K30" s="39">
        <f>SUM(K21:K29)</f>
        <v>30</v>
      </c>
      <c r="L30" s="40"/>
      <c r="M30" s="40"/>
      <c r="N30" s="36"/>
      <c r="O30" s="13" t="s">
        <v>24</v>
      </c>
    </row>
    <row r="31" spans="1:15" s="34" customFormat="1" ht="31.5" x14ac:dyDescent="0.2">
      <c r="A31" s="35"/>
      <c r="B31" s="36"/>
      <c r="C31" s="36"/>
      <c r="D31" s="36"/>
      <c r="E31" s="36"/>
      <c r="F31" s="36"/>
      <c r="G31" s="41" t="s">
        <v>2</v>
      </c>
      <c r="H31" s="54">
        <f>SUM((H30+I30)*14)</f>
        <v>364</v>
      </c>
      <c r="I31" s="55"/>
      <c r="J31" s="42">
        <v>110</v>
      </c>
      <c r="K31" s="43"/>
      <c r="L31" s="40"/>
      <c r="M31" s="40"/>
      <c r="N31" s="36"/>
      <c r="O31" s="13" t="s">
        <v>24</v>
      </c>
    </row>
    <row r="32" spans="1:15" s="34" customFormat="1" ht="22.9" customHeight="1" x14ac:dyDescent="0.2">
      <c r="A32" s="32">
        <v>3</v>
      </c>
      <c r="B32" s="33" t="s">
        <v>184</v>
      </c>
      <c r="C32" s="33" t="s">
        <v>88</v>
      </c>
      <c r="D32" s="33" t="s">
        <v>89</v>
      </c>
      <c r="E32" s="32" t="s">
        <v>31</v>
      </c>
      <c r="F32" s="32" t="s">
        <v>183</v>
      </c>
      <c r="G32" s="32" t="s">
        <v>4</v>
      </c>
      <c r="H32" s="32">
        <v>2</v>
      </c>
      <c r="I32" s="32">
        <v>0</v>
      </c>
      <c r="J32" s="32"/>
      <c r="K32" s="32">
        <v>3</v>
      </c>
      <c r="L32" s="32" t="s">
        <v>1</v>
      </c>
      <c r="M32" s="32" t="s">
        <v>0</v>
      </c>
      <c r="N32" s="32"/>
      <c r="O32" s="13" t="s">
        <v>24</v>
      </c>
    </row>
    <row r="33" spans="1:15" s="34" customFormat="1" ht="30" x14ac:dyDescent="0.2">
      <c r="A33" s="32">
        <v>3</v>
      </c>
      <c r="B33" s="33" t="s">
        <v>180</v>
      </c>
      <c r="C33" s="33" t="s">
        <v>90</v>
      </c>
      <c r="D33" s="33" t="s">
        <v>91</v>
      </c>
      <c r="E33" s="32" t="s">
        <v>31</v>
      </c>
      <c r="F33" s="32" t="s">
        <v>92</v>
      </c>
      <c r="G33" s="32" t="s">
        <v>32</v>
      </c>
      <c r="H33" s="32">
        <v>1</v>
      </c>
      <c r="I33" s="32">
        <v>2</v>
      </c>
      <c r="J33" s="32"/>
      <c r="K33" s="32">
        <v>3</v>
      </c>
      <c r="L33" s="32" t="s">
        <v>1</v>
      </c>
      <c r="M33" s="32" t="s">
        <v>0</v>
      </c>
      <c r="N33" s="32" t="s">
        <v>176</v>
      </c>
      <c r="O33" s="13" t="s">
        <v>24</v>
      </c>
    </row>
    <row r="34" spans="1:15" s="34" customFormat="1" ht="22.9" customHeight="1" x14ac:dyDescent="0.2">
      <c r="A34" s="32">
        <v>3</v>
      </c>
      <c r="B34" s="33" t="s">
        <v>93</v>
      </c>
      <c r="C34" s="33" t="s">
        <v>94</v>
      </c>
      <c r="D34" s="33" t="s">
        <v>95</v>
      </c>
      <c r="E34" s="32" t="s">
        <v>68</v>
      </c>
      <c r="F34" s="32" t="s">
        <v>61</v>
      </c>
      <c r="G34" s="32" t="s">
        <v>32</v>
      </c>
      <c r="H34" s="32">
        <v>0</v>
      </c>
      <c r="I34" s="32">
        <v>2</v>
      </c>
      <c r="J34" s="32"/>
      <c r="K34" s="32">
        <v>0</v>
      </c>
      <c r="L34" s="32" t="s">
        <v>7</v>
      </c>
      <c r="M34" s="32" t="s">
        <v>6</v>
      </c>
      <c r="N34" s="32" t="s">
        <v>163</v>
      </c>
      <c r="O34" s="13"/>
    </row>
    <row r="35" spans="1:15" s="34" customFormat="1" ht="22.9" customHeight="1" x14ac:dyDescent="0.2">
      <c r="A35" s="32">
        <v>3</v>
      </c>
      <c r="B35" s="33" t="s">
        <v>96</v>
      </c>
      <c r="C35" s="33" t="s">
        <v>97</v>
      </c>
      <c r="D35" s="33" t="s">
        <v>98</v>
      </c>
      <c r="E35" s="32" t="s">
        <v>99</v>
      </c>
      <c r="F35" s="32" t="s">
        <v>45</v>
      </c>
      <c r="G35" s="32" t="s">
        <v>32</v>
      </c>
      <c r="H35" s="32">
        <v>0</v>
      </c>
      <c r="I35" s="32">
        <v>0</v>
      </c>
      <c r="J35" s="32">
        <v>130</v>
      </c>
      <c r="K35" s="32">
        <v>8</v>
      </c>
      <c r="L35" s="32" t="s">
        <v>1</v>
      </c>
      <c r="M35" s="32" t="s">
        <v>6</v>
      </c>
      <c r="N35" s="32" t="s">
        <v>164</v>
      </c>
      <c r="O35" s="13"/>
    </row>
    <row r="36" spans="1:15" s="34" customFormat="1" ht="30" x14ac:dyDescent="0.2">
      <c r="A36" s="32">
        <v>3</v>
      </c>
      <c r="B36" s="33" t="s">
        <v>100</v>
      </c>
      <c r="C36" s="33" t="s">
        <v>101</v>
      </c>
      <c r="D36" s="33" t="s">
        <v>102</v>
      </c>
      <c r="E36" s="32" t="s">
        <v>84</v>
      </c>
      <c r="F36" s="32" t="s">
        <v>87</v>
      </c>
      <c r="G36" s="32" t="s">
        <v>32</v>
      </c>
      <c r="H36" s="32">
        <v>3</v>
      </c>
      <c r="I36" s="32">
        <v>2</v>
      </c>
      <c r="J36" s="32"/>
      <c r="K36" s="32">
        <v>3</v>
      </c>
      <c r="L36" s="32" t="s">
        <v>5</v>
      </c>
      <c r="M36" s="32" t="s">
        <v>6</v>
      </c>
      <c r="N36" s="32" t="s">
        <v>165</v>
      </c>
      <c r="O36" s="13" t="s">
        <v>24</v>
      </c>
    </row>
    <row r="37" spans="1:15" s="34" customFormat="1" ht="22.9" customHeight="1" x14ac:dyDescent="0.2">
      <c r="A37" s="32">
        <v>3</v>
      </c>
      <c r="B37" s="33" t="s">
        <v>103</v>
      </c>
      <c r="C37" s="33" t="s">
        <v>104</v>
      </c>
      <c r="D37" s="33" t="s">
        <v>105</v>
      </c>
      <c r="E37" s="32" t="s">
        <v>106</v>
      </c>
      <c r="F37" s="32" t="s">
        <v>45</v>
      </c>
      <c r="G37" s="32" t="s">
        <v>32</v>
      </c>
      <c r="H37" s="32">
        <v>1</v>
      </c>
      <c r="I37" s="32">
        <v>1</v>
      </c>
      <c r="J37" s="32"/>
      <c r="K37" s="32">
        <v>2</v>
      </c>
      <c r="L37" s="32" t="s">
        <v>1</v>
      </c>
      <c r="M37" s="32" t="s">
        <v>6</v>
      </c>
      <c r="N37" s="32" t="s">
        <v>126</v>
      </c>
      <c r="O37" s="13" t="s">
        <v>24</v>
      </c>
    </row>
    <row r="38" spans="1:15" s="34" customFormat="1" ht="22.9" customHeight="1" x14ac:dyDescent="0.2">
      <c r="A38" s="32">
        <v>3</v>
      </c>
      <c r="B38" s="33" t="s">
        <v>107</v>
      </c>
      <c r="C38" s="33" t="s">
        <v>108</v>
      </c>
      <c r="D38" s="33" t="s">
        <v>109</v>
      </c>
      <c r="E38" s="32" t="s">
        <v>42</v>
      </c>
      <c r="F38" s="32" t="s">
        <v>45</v>
      </c>
      <c r="G38" s="32" t="s">
        <v>32</v>
      </c>
      <c r="H38" s="32">
        <v>1</v>
      </c>
      <c r="I38" s="32">
        <v>1</v>
      </c>
      <c r="J38" s="32"/>
      <c r="K38" s="32">
        <v>2</v>
      </c>
      <c r="L38" s="32" t="s">
        <v>1</v>
      </c>
      <c r="M38" s="32" t="s">
        <v>6</v>
      </c>
      <c r="N38" s="32" t="s">
        <v>126</v>
      </c>
      <c r="O38" s="13" t="s">
        <v>24</v>
      </c>
    </row>
    <row r="39" spans="1:15" s="34" customFormat="1" ht="22.9" customHeight="1" x14ac:dyDescent="0.2">
      <c r="A39" s="32">
        <v>3</v>
      </c>
      <c r="B39" s="33" t="s">
        <v>110</v>
      </c>
      <c r="C39" s="33" t="s">
        <v>111</v>
      </c>
      <c r="D39" s="33" t="s">
        <v>112</v>
      </c>
      <c r="E39" s="32" t="s">
        <v>113</v>
      </c>
      <c r="F39" s="32" t="s">
        <v>45</v>
      </c>
      <c r="G39" s="32" t="s">
        <v>32</v>
      </c>
      <c r="H39" s="32">
        <v>3</v>
      </c>
      <c r="I39" s="32">
        <v>1</v>
      </c>
      <c r="J39" s="32"/>
      <c r="K39" s="32">
        <v>3</v>
      </c>
      <c r="L39" s="32" t="s">
        <v>1</v>
      </c>
      <c r="M39" s="32" t="s">
        <v>6</v>
      </c>
      <c r="N39" s="32" t="s">
        <v>166</v>
      </c>
      <c r="O39" s="13" t="s">
        <v>24</v>
      </c>
    </row>
    <row r="40" spans="1:15" s="34" customFormat="1" ht="22.9" customHeight="1" x14ac:dyDescent="0.2">
      <c r="A40" s="32">
        <v>3</v>
      </c>
      <c r="B40" s="33" t="s">
        <v>114</v>
      </c>
      <c r="C40" s="33" t="s">
        <v>115</v>
      </c>
      <c r="D40" s="33" t="s">
        <v>116</v>
      </c>
      <c r="E40" s="32" t="s">
        <v>51</v>
      </c>
      <c r="F40" s="32" t="s">
        <v>53</v>
      </c>
      <c r="G40" s="32" t="s">
        <v>32</v>
      </c>
      <c r="H40" s="32">
        <v>0</v>
      </c>
      <c r="I40" s="32">
        <v>2</v>
      </c>
      <c r="J40" s="32"/>
      <c r="K40" s="32">
        <v>2</v>
      </c>
      <c r="L40" s="32" t="s">
        <v>1</v>
      </c>
      <c r="M40" s="32" t="s">
        <v>6</v>
      </c>
      <c r="N40" s="32" t="s">
        <v>127</v>
      </c>
      <c r="O40" s="13" t="s">
        <v>24</v>
      </c>
    </row>
    <row r="41" spans="1:15" s="34" customFormat="1" ht="30" x14ac:dyDescent="0.2">
      <c r="A41" s="32">
        <v>3</v>
      </c>
      <c r="B41" s="33" t="s">
        <v>117</v>
      </c>
      <c r="C41" s="33" t="s">
        <v>120</v>
      </c>
      <c r="D41" s="33" t="s">
        <v>118</v>
      </c>
      <c r="E41" s="32" t="s">
        <v>35</v>
      </c>
      <c r="F41" s="32" t="s">
        <v>119</v>
      </c>
      <c r="G41" s="48" t="s">
        <v>32</v>
      </c>
      <c r="H41" s="32">
        <v>3</v>
      </c>
      <c r="I41" s="32">
        <v>1</v>
      </c>
      <c r="J41" s="32"/>
      <c r="K41" s="32">
        <v>3</v>
      </c>
      <c r="L41" s="32" t="s">
        <v>5</v>
      </c>
      <c r="M41" s="32" t="s">
        <v>6</v>
      </c>
      <c r="N41" s="32" t="s">
        <v>167</v>
      </c>
      <c r="O41" s="13"/>
    </row>
    <row r="42" spans="1:15" s="34" customFormat="1" ht="24.6" customHeight="1" x14ac:dyDescent="0.2">
      <c r="A42" s="50"/>
      <c r="B42" s="50"/>
      <c r="C42" s="52"/>
      <c r="D42" s="52"/>
      <c r="E42" s="52"/>
      <c r="F42" s="52"/>
      <c r="G42" s="44"/>
      <c r="H42" s="47">
        <f>SUM(H32:H41)</f>
        <v>14</v>
      </c>
      <c r="I42" s="38">
        <f>SUM(I32:I41)</f>
        <v>12</v>
      </c>
      <c r="J42" s="38">
        <f t="shared" ref="J42" si="0">SUM(J32:J41)</f>
        <v>130</v>
      </c>
      <c r="K42" s="39">
        <f>SUM(K32:K41)</f>
        <v>29</v>
      </c>
      <c r="L42" s="52"/>
      <c r="M42" s="52"/>
      <c r="N42" s="56"/>
      <c r="O42" s="13" t="s">
        <v>24</v>
      </c>
    </row>
    <row r="43" spans="1:15" s="34" customFormat="1" ht="31.5" x14ac:dyDescent="0.2">
      <c r="A43" s="51">
        <v>4</v>
      </c>
      <c r="B43" s="51"/>
      <c r="C43" s="53"/>
      <c r="D43" s="53"/>
      <c r="E43" s="53"/>
      <c r="F43" s="53"/>
      <c r="G43" s="49" t="s">
        <v>2</v>
      </c>
      <c r="H43" s="54">
        <f>SUM((H42+I42)*14)</f>
        <v>364</v>
      </c>
      <c r="I43" s="55"/>
      <c r="J43" s="42">
        <v>130</v>
      </c>
      <c r="K43" s="43"/>
      <c r="L43" s="53"/>
      <c r="M43" s="53"/>
      <c r="N43" s="57"/>
      <c r="O43" s="13" t="s">
        <v>24</v>
      </c>
    </row>
    <row r="44" spans="1:15" s="34" customFormat="1" ht="22.9" customHeight="1" x14ac:dyDescent="0.2">
      <c r="A44" s="45">
        <v>4</v>
      </c>
      <c r="B44" s="46" t="s">
        <v>132</v>
      </c>
      <c r="C44" s="46" t="s">
        <v>133</v>
      </c>
      <c r="D44" s="46" t="s">
        <v>134</v>
      </c>
      <c r="E44" s="45" t="s">
        <v>31</v>
      </c>
      <c r="F44" s="45" t="s">
        <v>183</v>
      </c>
      <c r="G44" s="45" t="s">
        <v>4</v>
      </c>
      <c r="H44" s="45">
        <v>1</v>
      </c>
      <c r="I44" s="45">
        <v>1</v>
      </c>
      <c r="J44" s="45"/>
      <c r="K44" s="45">
        <v>3</v>
      </c>
      <c r="L44" s="45" t="s">
        <v>5</v>
      </c>
      <c r="M44" s="45" t="s">
        <v>0</v>
      </c>
      <c r="N44" s="45"/>
      <c r="O44" s="13" t="s">
        <v>24</v>
      </c>
    </row>
    <row r="45" spans="1:15" s="34" customFormat="1" ht="30" x14ac:dyDescent="0.2">
      <c r="A45" s="45">
        <v>4</v>
      </c>
      <c r="B45" s="46" t="s">
        <v>135</v>
      </c>
      <c r="C45" s="46" t="s">
        <v>136</v>
      </c>
      <c r="D45" s="46" t="s">
        <v>137</v>
      </c>
      <c r="E45" s="45" t="s">
        <v>31</v>
      </c>
      <c r="F45" s="45" t="s">
        <v>186</v>
      </c>
      <c r="G45" s="45" t="s">
        <v>4</v>
      </c>
      <c r="H45" s="45">
        <v>0</v>
      </c>
      <c r="I45" s="45">
        <v>2</v>
      </c>
      <c r="J45" s="45"/>
      <c r="K45" s="45">
        <v>3</v>
      </c>
      <c r="L45" s="45" t="s">
        <v>1</v>
      </c>
      <c r="M45" s="45" t="s">
        <v>0</v>
      </c>
      <c r="N45" s="45"/>
      <c r="O45" s="13" t="s">
        <v>24</v>
      </c>
    </row>
    <row r="46" spans="1:15" s="34" customFormat="1" ht="30" x14ac:dyDescent="0.2">
      <c r="A46" s="45">
        <v>4</v>
      </c>
      <c r="B46" s="46" t="s">
        <v>181</v>
      </c>
      <c r="C46" s="46" t="s">
        <v>138</v>
      </c>
      <c r="D46" s="46" t="s">
        <v>139</v>
      </c>
      <c r="E46" s="45" t="s">
        <v>31</v>
      </c>
      <c r="F46" s="45" t="s">
        <v>187</v>
      </c>
      <c r="G46" s="45" t="s">
        <v>32</v>
      </c>
      <c r="H46" s="45">
        <v>2</v>
      </c>
      <c r="I46" s="45">
        <v>0</v>
      </c>
      <c r="J46" s="45"/>
      <c r="K46" s="45">
        <v>3</v>
      </c>
      <c r="L46" s="45" t="s">
        <v>5</v>
      </c>
      <c r="M46" s="45" t="s">
        <v>0</v>
      </c>
      <c r="N46" s="45" t="s">
        <v>177</v>
      </c>
      <c r="O46" s="13"/>
    </row>
    <row r="47" spans="1:15" s="34" customFormat="1" ht="22.5" customHeight="1" x14ac:dyDescent="0.2">
      <c r="A47" s="45">
        <v>4</v>
      </c>
      <c r="B47" s="46" t="s">
        <v>140</v>
      </c>
      <c r="C47" s="46" t="s">
        <v>141</v>
      </c>
      <c r="D47" s="46" t="s">
        <v>142</v>
      </c>
      <c r="E47" s="45" t="s">
        <v>93</v>
      </c>
      <c r="F47" s="45" t="s">
        <v>61</v>
      </c>
      <c r="G47" s="45" t="s">
        <v>32</v>
      </c>
      <c r="H47" s="45">
        <v>0</v>
      </c>
      <c r="I47" s="45">
        <v>2</v>
      </c>
      <c r="J47" s="45"/>
      <c r="K47" s="45">
        <v>0</v>
      </c>
      <c r="L47" s="45" t="s">
        <v>7</v>
      </c>
      <c r="M47" s="45" t="s">
        <v>6</v>
      </c>
      <c r="N47" s="45" t="s">
        <v>168</v>
      </c>
      <c r="O47" s="13"/>
    </row>
    <row r="48" spans="1:15" s="34" customFormat="1" ht="30" x14ac:dyDescent="0.2">
      <c r="A48" s="45">
        <v>4</v>
      </c>
      <c r="B48" s="46" t="s">
        <v>143</v>
      </c>
      <c r="C48" s="46" t="s">
        <v>144</v>
      </c>
      <c r="D48" s="46" t="s">
        <v>145</v>
      </c>
      <c r="E48" s="45" t="s">
        <v>96</v>
      </c>
      <c r="F48" s="45" t="s">
        <v>45</v>
      </c>
      <c r="G48" s="45" t="s">
        <v>32</v>
      </c>
      <c r="H48" s="45">
        <v>0</v>
      </c>
      <c r="I48" s="45">
        <v>0</v>
      </c>
      <c r="J48" s="45">
        <v>320</v>
      </c>
      <c r="K48" s="45">
        <v>15</v>
      </c>
      <c r="L48" s="45" t="s">
        <v>1</v>
      </c>
      <c r="M48" s="45" t="s">
        <v>6</v>
      </c>
      <c r="N48" s="45" t="s">
        <v>169</v>
      </c>
      <c r="O48" s="13" t="s">
        <v>24</v>
      </c>
    </row>
    <row r="49" spans="1:15" s="34" customFormat="1" ht="22.9" customHeight="1" x14ac:dyDescent="0.2">
      <c r="A49" s="45">
        <v>4</v>
      </c>
      <c r="B49" s="46" t="s">
        <v>146</v>
      </c>
      <c r="C49" s="46" t="s">
        <v>147</v>
      </c>
      <c r="D49" s="46" t="s">
        <v>148</v>
      </c>
      <c r="E49" s="45" t="s">
        <v>149</v>
      </c>
      <c r="F49" s="45" t="s">
        <v>45</v>
      </c>
      <c r="G49" s="45" t="s">
        <v>32</v>
      </c>
      <c r="H49" s="45">
        <v>3</v>
      </c>
      <c r="I49" s="45">
        <v>1</v>
      </c>
      <c r="J49" s="45"/>
      <c r="K49" s="45">
        <v>3</v>
      </c>
      <c r="L49" s="45" t="s">
        <v>5</v>
      </c>
      <c r="M49" s="45" t="s">
        <v>6</v>
      </c>
      <c r="N49" s="45" t="s">
        <v>170</v>
      </c>
      <c r="O49" s="13" t="s">
        <v>24</v>
      </c>
    </row>
    <row r="50" spans="1:15" s="34" customFormat="1" ht="22.9" customHeight="1" x14ac:dyDescent="0.2">
      <c r="A50" s="45">
        <v>4</v>
      </c>
      <c r="B50" s="46" t="s">
        <v>150</v>
      </c>
      <c r="C50" s="46" t="s">
        <v>151</v>
      </c>
      <c r="D50" s="46" t="s">
        <v>152</v>
      </c>
      <c r="E50" s="45" t="s">
        <v>31</v>
      </c>
      <c r="F50" s="45" t="s">
        <v>153</v>
      </c>
      <c r="G50" s="45" t="s">
        <v>32</v>
      </c>
      <c r="H50" s="45">
        <v>3</v>
      </c>
      <c r="I50" s="45">
        <v>1</v>
      </c>
      <c r="J50" s="45"/>
      <c r="K50" s="45">
        <v>3</v>
      </c>
      <c r="L50" s="45" t="s">
        <v>5</v>
      </c>
      <c r="M50" s="45" t="s">
        <v>6</v>
      </c>
      <c r="N50" s="45" t="s">
        <v>171</v>
      </c>
      <c r="O50" s="13" t="s">
        <v>24</v>
      </c>
    </row>
    <row r="51" spans="1:15" s="34" customFormat="1" ht="22.9" customHeight="1" x14ac:dyDescent="0.2">
      <c r="A51" s="45">
        <v>4</v>
      </c>
      <c r="B51" s="46" t="s">
        <v>154</v>
      </c>
      <c r="C51" s="46" t="s">
        <v>155</v>
      </c>
      <c r="D51" s="46" t="s">
        <v>156</v>
      </c>
      <c r="E51" s="45" t="s">
        <v>31</v>
      </c>
      <c r="F51" s="45" t="s">
        <v>53</v>
      </c>
      <c r="G51" s="45" t="s">
        <v>32</v>
      </c>
      <c r="H51" s="45">
        <v>1</v>
      </c>
      <c r="I51" s="45">
        <v>1</v>
      </c>
      <c r="J51" s="45"/>
      <c r="K51" s="45">
        <v>2</v>
      </c>
      <c r="L51" s="45" t="s">
        <v>1</v>
      </c>
      <c r="M51" s="45" t="s">
        <v>6</v>
      </c>
      <c r="N51" s="45" t="s">
        <v>172</v>
      </c>
      <c r="O51" s="13" t="s">
        <v>24</v>
      </c>
    </row>
    <row r="52" spans="1:15" s="34" customFormat="1" ht="22.9" customHeight="1" x14ac:dyDescent="0.2">
      <c r="A52" s="50"/>
      <c r="B52" s="50"/>
      <c r="C52" s="52"/>
      <c r="D52" s="50"/>
      <c r="E52" s="50"/>
      <c r="F52" s="52"/>
      <c r="G52" s="44"/>
      <c r="H52" s="47">
        <f>SUM(H44:H51)</f>
        <v>10</v>
      </c>
      <c r="I52" s="38">
        <f>SUM(I44:I51)</f>
        <v>8</v>
      </c>
      <c r="J52" s="38">
        <v>320</v>
      </c>
      <c r="K52" s="39">
        <f>SUM(K44:K51)</f>
        <v>32</v>
      </c>
      <c r="L52" s="52"/>
      <c r="M52" s="52"/>
      <c r="N52" s="52"/>
      <c r="O52" s="13" t="s">
        <v>24</v>
      </c>
    </row>
    <row r="53" spans="1:15" s="34" customFormat="1" ht="35.450000000000003" customHeight="1" x14ac:dyDescent="0.2">
      <c r="A53" s="51"/>
      <c r="B53" s="51"/>
      <c r="C53" s="53"/>
      <c r="D53" s="51"/>
      <c r="E53" s="51"/>
      <c r="F53" s="53"/>
      <c r="G53" s="49" t="s">
        <v>2</v>
      </c>
      <c r="H53" s="54">
        <f>SUM((H52+I52)*14)</f>
        <v>252</v>
      </c>
      <c r="I53" s="55"/>
      <c r="J53" s="42">
        <v>320</v>
      </c>
      <c r="K53" s="43"/>
      <c r="L53" s="53"/>
      <c r="M53" s="53"/>
      <c r="N53" s="53"/>
      <c r="O53" s="13" t="s">
        <v>24</v>
      </c>
    </row>
  </sheetData>
  <autoFilter ref="A8:W53"/>
  <mergeCells count="35">
    <mergeCell ref="N7:N8"/>
    <mergeCell ref="D7:D8"/>
    <mergeCell ref="C7:C8"/>
    <mergeCell ref="H20:I20"/>
    <mergeCell ref="B7:B8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L52:L53"/>
    <mergeCell ref="M52:M53"/>
    <mergeCell ref="N52:N53"/>
    <mergeCell ref="A42:A43"/>
    <mergeCell ref="H31:I31"/>
    <mergeCell ref="H43:I43"/>
    <mergeCell ref="M42:M43"/>
    <mergeCell ref="N42:N43"/>
    <mergeCell ref="L42:L43"/>
    <mergeCell ref="B42:B43"/>
    <mergeCell ref="C42:C43"/>
    <mergeCell ref="D42:D43"/>
    <mergeCell ref="E42:E43"/>
    <mergeCell ref="F42:F43"/>
    <mergeCell ref="H53:I53"/>
    <mergeCell ref="A52:A53"/>
    <mergeCell ref="B52:B53"/>
    <mergeCell ref="C52:C53"/>
    <mergeCell ref="D52:D53"/>
    <mergeCell ref="E52:E53"/>
    <mergeCell ref="F52:F53"/>
  </mergeCells>
  <phoneticPr fontId="1" type="noConversion"/>
  <printOptions horizontalCentered="1" headings="1" gridLines="1"/>
  <pageMargins left="0.25" right="0.25" top="0.75" bottom="0.75" header="0.3" footer="0.3"/>
  <pageSetup paperSize="9" scale="48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1" manualBreakCount="1">
    <brk id="31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 féléves</vt:lpstr>
      <vt:lpstr>'4 féléves'!Nyomtatási_cím</vt:lpstr>
      <vt:lpstr>'4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Admin</cp:lastModifiedBy>
  <cp:lastPrinted>2023-02-08T11:52:18Z</cp:lastPrinted>
  <dcterms:created xsi:type="dcterms:W3CDTF">2016-09-01T14:49:18Z</dcterms:created>
  <dcterms:modified xsi:type="dcterms:W3CDTF">2025-07-30T11:23:31Z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