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D:\INTÉZMÉNYI TÁJÉKOZTATÓ 2022-2023\1_feltöltés\"/>
    </mc:Choice>
  </mc:AlternateContent>
  <bookViews>
    <workbookView xWindow="0" yWindow="492" windowWidth="19428" windowHeight="11028" firstSheet="1" activeTab="1"/>
  </bookViews>
  <sheets>
    <sheet name="Útmutató" sheetId="2" r:id="rId1"/>
    <sheet name="Tantárgyleírás"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Bejegyzes">Útmutató!$B$8:$B$11</definedName>
    <definedName name="_xlnm.Print_Area" localSheetId="1">Tantárgyleírás!$A$1:$L$91</definedName>
    <definedName name="_xlnm.Print_Area" localSheetId="0">Útmutató!$A$1:$E$17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3" i="1" l="1"/>
  <c r="I8" i="1"/>
  <c r="I7" i="1"/>
  <c r="I91" i="1"/>
  <c r="I89" i="1"/>
  <c r="I88" i="1"/>
  <c r="I86" i="1"/>
  <c r="I84" i="1"/>
  <c r="I83" i="1"/>
  <c r="I79" i="1"/>
  <c r="I68" i="1"/>
  <c r="I57" i="1"/>
  <c r="I22" i="1" l="1"/>
  <c r="I44" i="1" l="1"/>
  <c r="I28" i="1"/>
  <c r="I25" i="1"/>
  <c r="I17" i="1"/>
  <c r="I38" i="1" l="1"/>
  <c r="I26" i="1"/>
  <c r="I19" i="1" l="1"/>
  <c r="I12" i="1"/>
  <c r="I4" i="1"/>
  <c r="I46" i="1" l="1"/>
  <c r="I33" i="1"/>
  <c r="I27" i="1"/>
  <c r="I40" i="1" l="1"/>
  <c r="I87" i="1" l="1"/>
  <c r="I76" i="1"/>
  <c r="I69" i="1"/>
  <c r="I67" i="1"/>
  <c r="I66" i="1"/>
  <c r="I64" i="1"/>
  <c r="I62" i="1"/>
  <c r="I61" i="1"/>
  <c r="I54" i="1"/>
  <c r="I39" i="1" l="1"/>
  <c r="I32" i="1"/>
  <c r="I18" i="1"/>
  <c r="I85" i="1"/>
  <c r="I74" i="1"/>
  <c r="I63" i="1"/>
  <c r="I58" i="1"/>
  <c r="I56" i="1"/>
  <c r="I55" i="1"/>
  <c r="I53" i="1"/>
  <c r="I51" i="1"/>
  <c r="I50" i="1"/>
  <c r="I90" i="1" l="1"/>
  <c r="I80" i="1"/>
  <c r="I78" i="1"/>
  <c r="I77" i="1"/>
  <c r="I75" i="1"/>
  <c r="I73" i="1"/>
  <c r="I72" i="1"/>
  <c r="I65" i="1"/>
  <c r="I35" i="1"/>
  <c r="I20" i="1"/>
  <c r="I36" i="1" l="1"/>
  <c r="I47" i="1" l="1"/>
  <c r="I45" i="1"/>
  <c r="I37" i="1"/>
  <c r="I30" i="1"/>
  <c r="I70" i="1" l="1"/>
  <c r="I60" i="1"/>
  <c r="I59" i="1"/>
  <c r="I49" i="1"/>
</calcChain>
</file>

<file path=xl/sharedStrings.xml><?xml version="1.0" encoding="utf-8"?>
<sst xmlns="http://schemas.openxmlformats.org/spreadsheetml/2006/main" count="941" uniqueCount="647">
  <si>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</si>
  <si>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</si>
  <si>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</si>
  <si>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</si>
  <si>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</si>
  <si>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</si>
  <si>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</si>
  <si>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</si>
  <si>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</si>
  <si>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</si>
  <si>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</si>
  <si>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</si>
  <si>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</si>
  <si>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</si>
  <si>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</si>
  <si>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</si>
  <si>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</si>
  <si>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</si>
  <si>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</si>
  <si>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</si>
  <si>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</si>
  <si>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</si>
  <si>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</si>
  <si>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</si>
  <si>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</si>
  <si>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</si>
  <si>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</si>
  <si>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</si>
  <si>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</si>
  <si>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</si>
  <si>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</si>
  <si>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</si>
  <si>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Szak neve: Edző alapszak</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</si>
  <si>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</si>
  <si>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</si>
  <si>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</si>
  <si>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</si>
  <si>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</si>
  <si>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</si>
  <si>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</si>
  <si>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</si>
  <si>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</si>
  <si>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</si>
  <si>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</si>
  <si>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</si>
  <si>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BED1146</t>
  </si>
  <si>
    <t>Anatómia 1.</t>
  </si>
  <si>
    <t>Anatomy 1.</t>
  </si>
  <si>
    <t>A kurzus célja, hogy alapvető anatómiai ismereteket nyújtson a hallgatóknak szervezetünk fő szervrendszerei felépítéséről és legalapvetőbb működéseiről.
A kurzus során a hallgatók a mozgás szervrendszerének alapvető szerkezeti felépítése, szövettani struktúrájának tanulmányozása után elsajátítják a törzs, a felső és alsó végtag egyszerű mozgásait kivitelező anatómiai készülékek szerkezetét és működését. Megértik, hogy fő ízületeinkben milyen mozgástípusok jöhetnek létre, illetve milyen izomcsoportok felelősek az egyes mozgások végrehajtásáért. 
A tantárgy tanulmányozása során szerzett képességek meghatározó részét képezik a testnevelés és sporttudomány témakörébe tartozó további kurzusok (pl. biomechanika, edzéselmélet, gimnasztika) elsajátításának.</t>
  </si>
  <si>
    <t>Tudás:A kurzus sikeres elvégzése után a hallgató ismeri az alapvető anatómiai ismereteket szervezetünk fő szervrendszerei felépítéséről és legalapvetőbb működéseiről. Ismeri az anatómiai alapfogalmakat. 
Képességek:Tudja alkalmazni munkája során a megszerzett egészségtudományi alapismereteit az egészségmegőrzés és az egészségfejlesztés minél hatékonyabb megvalósítása érdekében.
Ismeretei birtokában rendelkezik az egészséges életmódra és a fizikai erőnlét fejlesztésére ösztönző szemléletmóddal. 
Attitűd: Érzékeny a tanulók problémáira, törekszik az egészséges személyiségfejlesztés feltételeit
biztosítani minden tanuló számára.
Autonómia, felelősség:Elkötelezett a tanulók tudásának és tanulási képességének folyamatos fejlesztése iránt.</t>
  </si>
  <si>
    <t xml:space="preserve">Knowledge: After successfully completing the course, the student is familiar with basic anatomical knowledge about the structure and the most basic functioning of the main organ systems of our organization, and  knows  the basic concepts of anatomy.
Skills: The student  can apply  basic knowledge of health science in his work to ensure health preservation and health promotion as effectively as possible. The student has the knowledge of a way of promoting a healthy lifestyle and improving physical fitness. 
Attitude: The student is sensitive to learners' problems, striving to provide the conditions for healthy personal development for all learners.                                                                                               
Autonomy, responsibility:The student is  committed to continuously improving learners' knowledge and learning capacity. </t>
  </si>
  <si>
    <t>vizsgára bocsátás feltétele:  két zárthelyi dolgozat 60%-os teljesítése</t>
  </si>
  <si>
    <t>requirement(s) for admission to examination:two in-class tests with a minimum passing rate of 60%</t>
  </si>
  <si>
    <t>Kötelező irodalom:
Donáth T.(2016):Anatómia-élettan.  Medicina Könyvkiadó, Budapest,                                                                                                                                                                                                                                                                                                           394,ISBN:9789632265445                                                                                                   
Donáth T.(2018):Anatómiai atlasz. Medicina Könyvkiadó, Budapest,212, ISBN:9789632266732                                                                            
Miltényi M.(2008): A sportmozgások anatómiai alapjai I-II.SOTE Testnevelés és Sporttudományi Kar, Budapest,558, ISBN: 9632530497
Ajánlott irodalom:                                                                                                                                                                           
McCracken T.O. (2012): Háromdimenziós anatómiai Atlasz+CD. Scolar Kiadó, Budapest, 240, ISBN: 9789639193994 
Réthelyi M., Szentágothai J. (2013): Funkcionális anatómia. Medicina Könyvkiadó, Budapest, 728, ISBN:9789632264653</t>
  </si>
  <si>
    <t>BED1102</t>
  </si>
  <si>
    <t>Filozófia</t>
  </si>
  <si>
    <t>Philosophy</t>
  </si>
  <si>
    <t>A kurzus célja, hogy bemutassa a hallgatóknak a filozófiai diskurzus sajátosságait, különbségét a tudományos, a politikai és más diskurzusokkal szemben mind szemléletmódját, mind gondolkodásformáját tekintve. A kurzus a mindennapi élet filozófiai problémáira összpontosít. Bizonyos filozófiai problémák elemzésével, mint például a "szerelem", "Isten létezése", "az empirikus világ bizonyossága", "igazság és hazugság", "a nyelv természete", szemlélteti a filozófiai gondolkodás szerepét .</t>
  </si>
  <si>
    <t>Tudás: A  hallgató megismeri a filozófia alapvető fogalmait és tendenciáit. 
Világos képe van a filozófia olyan általános és alapvető problémáiról, mint a létezés, a tudás, az értékek, az ok, az elme és a nyelv.
Képességek:A hallgató képes értelmezni egy filozófiai szöveget, rutinszerűen képes használni a filozófiai terminológiát és képes alkalmazni a hermeneutikai módszereket és stratégiákat.
Képes ésszerű és pontos érveket alkotni különösen a filozófiai és általában az absztrakt kérdésekről. A hallgató képes különbséget tenni a filozófia és a tudomány, a politika és a vallás diskurzusai között.
Attitűd: Értéket lát az absztrakt gondolkodásban.
Nyitott a kultúra, a mindennapi élet és az emberi létezés általános összefüggései iránt.</t>
  </si>
  <si>
    <t>Knowledge: The aim of the course is to familiarize  students  with the basic concepts and tendencies of philosophy.
Students can distinguish between the discourses of philosophy and sciences, politics and religion.
They have a clear view on the general and fundamental problems of  philosophy concerning matters such as existence, knowledge, values, reason, mind and language.
Skills: Students can understand philosophical texts, can routinely use the terminology and apply the methods and strategies of  hermeneutics.
They are capable of making rational and accurate arguments especially on philosophical and generally abstract issues.
Attitude: Students can see the value in abstract thinking.
They are open to the general context of culture, everyday life and the human being.</t>
  </si>
  <si>
    <t>A vizsgára bocsátás feltétele:  félév végi zárthelyi dolgozat 50%-os teljesítése</t>
  </si>
  <si>
    <t>requirement(s) for admission to examination: e. g., an end-term test with a minimum passing rate of 50%</t>
  </si>
  <si>
    <t xml:space="preserve">Platón: Phaidrosz. Ikon Kiadó (Matúra sorozat), Bp., 1994. ISBN: 963 7948 53 8
René Descartes Értekezés a módszerről. Ikon Kiadó (Matúra sorozat), Bp., 1993. ISBN: 963 7948 17 1
Friedrich Nietzsche: A nem morálisan felfogott igazságról és hazugságról. Athenaeum 1992/3.
</t>
  </si>
  <si>
    <t>BAI0166</t>
  </si>
  <si>
    <t>Testkultúra elmélet és sporttörténet (EU és sport)</t>
  </si>
  <si>
    <t>History of Sport and Body Culture (EU and Sport)</t>
  </si>
  <si>
    <t>A történettudomány, sporttudomány és a sporttörténet kapcsolata, sporttudományi alapfogalmak. A testkultúra eredete. Az őskori ember testkultúrája. Az ókori Kelet országainak, az ókori görög világ (Spárta, Athén, Isztmosz, Nemea, Püthó, Olümpia) és az ókori Róma testkultúrájának története. A korai középkor és a középkor testkultúrájának története, különös tekintettel a magyarországi testkultúra alakulására. Az újkorba való átmenet és az újkor időszakának testkultúrája. Az újkori olimpizmus története. Olimpiatörténet 1896-tól napjainkig, különös tekintettel a magyar sportolók szereplésére. A testkultúra története 1945 után. A magyar és az iskolai sport szerveződésének főbb állomásai a XVIII. századtól napjainkig. Európai Unió és a magyar sport kapcsolata.</t>
  </si>
  <si>
    <t>Relationship between history, sports science and sports history, basic concepts of sports science. Origin of body culture. The body culture of prehistoric man. The history of the ancient East countries, the ancient Greek world (Sparta, Athens, Istmos, Nemea, Pytho, Olympia) and the body culture of ancient Rome. The history of the body culture of the early Middle Ages and the Middle Ages, with particular reference to the development of Hungarian body culture. The transition to the modern age and the body culture of the modern age. History of modern Olympics. Olympic history from 1896 to the present, with particular reference to the performance of Hungarian athletes. History of body culture after 1945. The main stages of the organization of Hungarian and school sports are in the 18th century. century to the present day. Relations between the European Union and Hungarian Sport.</t>
  </si>
  <si>
    <t xml:space="preserve">Tudás: A tantárgy általános célja az egyetemes és a magyar testkultúra történet legfontosabb fejezeteinek a megismertetése. Specifikus célja az iskolai testnevelés és a teljesítménysport kialakulásának, fejlődésének bemutatása. A hallgató ismerje az olimpiai eszmét, a sportágak meghatározó személyiségeit és olimpikonjait. A hallgató legyen alkalmas a társadalmi folyamatok fejlődésének tükrében megítélni a testkultúra és a sport elsődleges nemzet-egészségügyi fontosságát és a modern életmódhoz való elsődleges kapcsolódását. Ismeri az EU sportkoncepcióját, annak mindennapjainkban betöltött szerepét.
Képességek: Legyen képes a magyar, az európai és a világ testkultúrális örökségét, mint az emberiség társadalomtörténetileg meghatározott értékalkotó tevékenységét bemutatni. Képes személyiségformáló tevékenységet folytatni, amelyben kiemelt szerepet kap a nemzeti azonosságtudat, hazaszeretetre nevelés és példaképformálás.
Attitűd: Tudja megértetni azt, hogy az ember egyre bonyolultabbá váló életviszonyaihoz való testi alkalmazkodóképességének megvalósítása kulcsfontosságú a mindennapi életvitel szempontjából.  A tantárgy segítségével megértik a testkultúra elmélet és sporttörténet jelentőségét az egyéni és közösségi értékek formálásában, melyben hangsúlyos szerepet kap a demokratikus gondolkodás és az állampolgári nevelés. </t>
  </si>
  <si>
    <t>vizsgára bocsátás feltétele: félév végi zárthelyi dolgozat 50%-os teljesítése  értékelés: 5 fokozatú érdemjegy</t>
  </si>
  <si>
    <t xml:space="preserve">requirement(s) for admission to examination: an end-term test with a minimum passing rate of 50%     characteristics: 5 grade ratings </t>
  </si>
  <si>
    <t>Kötelező irodalom:                            
Európai Bizottság (2007): Fehér könyv a sportról. Luxembourg, 40., ISB: 978-92-79-06558-3                                                  
Hencsei P., Ivanics T., Takács F. (2017): Magyarok az Olimpiai Játékokon -  1896-2016. MOB, Bp., ISBN: 977-249-881-900-6                                                 
Szegnerné D. H. (2011): Sporttörténet. In.: Sportelméleti ismeretek. https://docplayer.hu/1024813-Sportelmeleti-ismeretek-retsagi-erzsebet-h-ekler-judit-nadori-laszlo-woth-peter-gaspar-mihaly-galdi-gabor-szegnerne-dancs-henriette.html , 336., ISB: 978-963-642-446-6                                     
Takács F. (2004): Az olimpiák. Press Republica, Bp., 127., ISBN: 963-9001-24-4
Ajánlott irodalom:
Dallos S., Horváth L., Kun L. (1999): A testkultúra történetének főbb csomópontjai. Bessenyei Kiadó, Nyíregyháza
Lepes J. (2008): Fejezetek a testkultúra történetéből. Forum Könyvkiadó, Bp., ISBN: 978-863-230-717-9</t>
  </si>
  <si>
    <t>BED1104</t>
  </si>
  <si>
    <t>Humánbiológia</t>
  </si>
  <si>
    <t>Human Biology</t>
  </si>
  <si>
    <t xml:space="preserve">A test és a váz kvantitatív és kvalitatív jellegei. Az intrauterin fejlődés és a posztnatális időszak ontogenetikus és filogenetikus tendenciái. Növekedés, fejlődés, érés. A biodemográfia alapjai. A népesség összetétele és változásuk. Natalitás, fertilitás, mortalitás, migráció és reprodukció. Humángenetikai alapfogalmak. Öröklési típusok. Az emberi kromoszómák osztályozása. A mutáció (gén-, kromoszóma- és genom-mutációk) és a szelekció jelentősége. A fiziológiai jellegek antropológiai vonatkozásai. A humán populációgenetika alapjai. A szubhumán és a humán evolúció vázlata. Az emberiség kulturális evolúciója. A lelki élet, a pszichés egészség prevenciós aspektusai, sportbeli szerepe, megőrzésének feltételei. Sportban is alkalmazható egyszerű mentális egészségvédő technikák (autogén tréning, / progresszív relaxáció), elmélete és gyakorlata. Doppingszerek, engedélyezett teljesítményfokozók, a NOB és a WADA mindenkori érvényes előírásai.
Az elhízás és fogyasztás élettani kérdései.
Gyermek-sportélettani ismeretek és alkalmazásuk.
</t>
  </si>
  <si>
    <t>Quantitative and qualitative characteristics of body and skeleton. Ontogenetic and phylogenetic tendencies of intrauterine development and the postnatal period. Growth, development, maturation. Basics of biodemography. Population composition and change. Natality, fertility, mortality, migration and reproduction. Basic concepts of human genetics. Types of inheritance. Classification of human chromosomes. Significance of mutation (gene, chromosome and genome mutations) and selection. Anthropological aspects of physiological characteristics. Fundamentals of human population genetics. Outline of subhuman and human evolution. The cultural evolution of humanity. Preventive aspects of spiritual life, mental health, its role in sport, conditions for its preservation. Simple mental health techniques (autogenic training, / progressive relaxation), theory and practice can also be used in sports. Doping Agents, Authorized Performance Enhancers, IOC and WADA Standards.
Physiological issues of obesity and consumption.
Knowledge of children's sports physiology and their application.</t>
  </si>
  <si>
    <t xml:space="preserve">Tudás: A kurzus sikeres elvégzése után a hallgató ismeri a humán fejlődés lépcsőfokait és a fejlődésre ható külső környezeti és belső tényezőket. Meg tudja állapítani a testi fejlettség státuszait. Ismeri az egészségtudomány alapfogalmait, rendelkezik az egészséges életmódra ösztönző szemléletmóddal.
Ismeri a sporttudomány, a nevelés- és egészségtudomány fogalmi és interdiszciplináris rendszerét,
kapcsolódási pontjait, folyamatait és hatásrendszerét.  
Ismeretekkel rendelkezik a sportegészségtan témakörében tárgyalt mentális egészségről, tisztában van annak sportbeli jelentőségével, tájékozott, a teljesítményfokozók szervezetre kifejtett hatásaival. Ismeri a sportolás humánbiológiai aspektusait. Tisztában van a sportorvosi vizsgálatok alapelveivel.
Képességek: A hallgató képes az alkattani tipizálás módszereinek használatára. Képes a gyermek fejlettségi státuszának meghatározására.  Alkalmaz legalább egy napi szinten is használható egyszerű mentális egészségvédő technikát, képes annak elsajátíttatására, valamint a doppingkérdés olyan mélységű tanulmányozására, melyről a bejósolhatóan folyamatos változások könnyűszerrel követhetők lesznek.
Képes a természettudományos szemléletmódjának elmélyítésével hozzájárulni a tudományos igényű mozgáselemzéshez, a testnevelés és sportoktatás hatékonyságának növeléséhez. 
Képes a testnevelés és sport tudományos és szakmai elméleteinek és összefüggéseinek
megértésére, valamint megfelelő gyakorlati alkalmazására. 
Attitűd: A tervezés során együttműködik a kollégákkal és a tanulókkal, kész figyelembe venni az adott tanulócsoport sajátosságait (biológiai adottságok, motiváltság, előzetes tudás, képességek, szociális felkészültség). 
Autonómia, felelősség: Nyitott a pedagógiai tevékenységre vonatkozó építő kritikára.
</t>
  </si>
  <si>
    <t>vizsgára bocsátás feltétele: félév végi zárthelyi dolgozat 50%-os teljesítése</t>
  </si>
  <si>
    <t>requirement for admission to examination:  an end-term test with a minimum passing rate of 50%</t>
  </si>
  <si>
    <t>Kötelező irodalom:
Mészáros J.- Zsidegh M.- Mészáros Zs. (2011): Humánbiológia. Budapest, 302., ISBN: 978-963-710066-98-3
Ihász F. (2013): Egészségmegőrzés, prevenció, terhelés éttani alapismeretek. Kiadó: MSTT, ISBN: 978-963-08-3981-3
Gyenis Gy. (2001): Humánbiológia. A hominidák evolúciója. Nemzeti Tankönyvkiadó, Budapest, 226., ISBN: 963-19-2111-5
Ajánlott irodalom:
Hardy I. (2001): Lelki egészségvédelem, Medicina, Budapest, 247., ISBN: 963-24-2330-5
Geipel I. (2008): Dopping. A teljesítmény ára. Corvina Kiadó Kft, Budapest, 144., ISBN: 9789631358520 
Mészáros J.(1990): A gyermeksport biológiai alapjai.TF Egyetemi Tankönyv. Sport-Budapest 243.  ISBN 963 253 044
Bodzsár É.( 1999): Humánbiológia. Fejlődés: Növekedés és Érés. ELTE Eötvös Kiadó. 262. ISBN: 963 463 240 8</t>
  </si>
  <si>
    <t>BED1171</t>
  </si>
  <si>
    <t>Csapatsportjátékok 1. (röplabda, tenisz)</t>
  </si>
  <si>
    <t>Team Sports Games 1. (Volleyball, Tennis)</t>
  </si>
  <si>
    <t>Röplabda:
A röplabdázás nemzetközi, hazai története (eredete, fejlődési szakaszai), valamint játék- és versenyszabályai. Jegyzőkönyvvezetés. Sportjátékok oktatásának menete és utánpótlás rendszerének kiépítése (korosztályos versenyeztetés). A röplabdázás szabadidős formái (pl. strandröplabda, mixröplabda). A röplabdázás oktatásánál felhasználható testnevelési játékok, valamint az előkészítő és rávezető gyakorlatok (kényszerítő helyzetek) sportág specifikus alkalmazása. Az alapvető technikai - taktikai elemek és  alkalmazásuk játékban.
Tenisz:
A sportág története. Az ütésformák elméleti ismeretei, a sportág szaknyelve. Technikája, oktatásmódszertana
A teniszezés technikai elemei: lábmunka (mozgás az alapvonalon), tenyeres-, és fonák ütések, adogatás, röpte technikájának elsajátítása, oktatásmódszertana.
, röpte, rövidítés, nyesések elméleti ismeretei.
Szabály ismeret. Versenyrendszerek. Ismerje a hallgató a természeti és környezeti hatások és a szervezet alkalmazkodó képessége közötti összefüggést. A játék- és sportkultúra gazdagodása a szabadidőben szórakozást és a játékélményt nyújtó új sportágak mozgásanyagának ismerete.
Fogadja el és tartsa be a természeti környezetben történő sportolás egészségvédelmi és környezettudatos viselkedési szabályait.</t>
  </si>
  <si>
    <t>Volleyball:
The international, domestic history (origins, stages of development) and rules of the game and competition of volleyball. Record keeping. The course of teaching sports games and building a system of youth (age competition). Leisure forms of volleyball (eg beach volleyball, mix volleyball). Physical use of physical education games as well as preparatory and leading exercises (coercive situations) that can be used in the teaching of volleyball. The basic technical - tactical elements and their application in the game.
Tennis:
History of the sport. Theoretical knowledge of stroke forms, the technical language of the sport. Technique, teaching methodology
Technical elements of tennis: footwork (movement on the baseline), palm and back strokes, serving, mastering the technique of flying, teaching methodology.
, fleeting, abbreviation, theoretical knowledge of pruning.
Knowledge of the rule. Competition systems. Understand the relationship between natural and environmental impacts and the adaptive capacity of the organization. The enrichment of the game and sports culture is the knowledge of the movement material of new sports that provide entertainment and gaming experience.
Accept and adhere to the rules of health and environmentally conscious behavior when playing in the natural environment.</t>
  </si>
  <si>
    <t>Röplabda:
Tudás: Birtokában van a sportág technikai -taktikai ismeretei  alkalmazásának szakmai és formai lehetőségeivel. Összefüggéseiben értelmezi az egyesületi és diáksport versenyrendszerét és struktúrális felépítését.
Képességek: Képes az elsajátított szervezési és vezetési ismeretek hatékony gyakorlati alkalmazására. Képes kooperatív együttműködésre.
Attitűd: Nyitott az új szakmai ismeretekre és módszerekre. Sportszervezési feladatok során empatikus a csapattársaival szemben.
Felelősséggel tervezi a személyes szakmai fejlődését. Önálló döntéseket hoz.
Tenisz:
Tudás: Birtokában van a sportág technikai -taktikai ismeretei  alkalmazásának szakmai és formai lehetőségeivel.Ismeri a szabály, versenyrendszereket. 
Képességek: Képes az alapütések (tenyeres és fonák) készségszintű végrehajtására és oktatására.  Ismeri az adogatás és a röpte ütés technikáját és oktatásmódszertana. 
Attitűd: Nyitott az új szakmai ismeretekre és módszerekre. Sportszervezési feladatok során empatikus a csapattársaival szemben.
Felelősséggel tervezi a személyes szakmai fejlődését. Önálló döntéseket hoz.</t>
  </si>
  <si>
    <t>Volleyball:
Knowledge: He has the professional and formal possibilities of applying the technical and tactical knowledge of the sport. In his context, he interprets the competition system and structural structure of association and student sports.
Skills: Able to apply the acquired organizational and management skills effectively in practice. Able to cooperate cooperatively.
Attitude: Open to new professional knowledge and methods. He is empathetic to his teammates in sports organization tasks.
He plans his personal professional development responsibly. He makes independent decisions.
Tennis:
Knowledge: He has the professional and formal possibilities of applying the technical and tactical knowledge of the sport. He knows the rules and competition systems. 
Skills: Ability to perform and teach basic strokes (palm and back) at a skill level. He is familiar with the technique and teaching methodology of serving and flying. 
Attitude: Open to new professional knowledge and methods. He is empathetic to his teammates in sports organization tasks.
He plans his personal professional development responsibly. He makes independent decisions</t>
  </si>
  <si>
    <t>gyakorlati beszámoló értékelése 1-5-ig terjedő skálán</t>
  </si>
  <si>
    <t>evaluation of a practical report on a scale of 1 to 5</t>
  </si>
  <si>
    <t>Röplabda:
Kötelező irodalom:
Bachmann, E., Bachmann M. (2001): 1005 röplabda játék és gyakorlat. Dialóg Campus Kiadó, Budapest- Pécs, 344. ISBN: 978-963-9123-84-7
Kröger, Ch.- Roth, K. (2002): Labdaiskola. Gyakorlatok, ötletek technikák. Dialóg Campus Kiadó, Budapest – Pécs, ISBN 9789639310629
Magyar Röplabda Szövetség (2016): A röplabda játék - és versenyszabályok
Kiss –Porubszky-Tarnawa: Röplabdázás  ISBN:963253019
Hancik-Belaj-Macura-Horsky: Röplabdaedzés ISBN:9637544569
Ajánlott irodalom:
Garamvölgyi M. (1996): A röplabdázás technikája és taktikája. MTE, Budapest, ISBN, 9636503605,
Tenisz:
Kötelező irodalom:
Bollettieri, N. (2010): A tenisz nagykönyve. Ekren Könyvkiadó Kft, Budapest
Ajánlott irodalom
Antoun, R. (2013): Tenisz okosan. Gabo Könyvkiadó és Kereskedelmi Kft., Budapest
Rich, S. (2007): A tenisz kézikönyve. Aréna 2000 Kiadó, Budapest</t>
  </si>
  <si>
    <t>BAI0006</t>
  </si>
  <si>
    <t>A pszichológia fő területei</t>
  </si>
  <si>
    <t>The Main Fields of Psychology</t>
  </si>
  <si>
    <t>Ismeretekkel rendelkezik a következő tématerületekről: A pszichológia rövid története. Önálló tudománnyá válásának előzményei. A pszichológia tudomány főbb területei és irányzatai. Az általános lélektan alapkérdései. A megismerő folyamatok (érzékelés, észlelés, emlékezet, képzelet, gondolkodás) jellemzői és kognitív pszichológiai elméletei. Az alapvető motívumok rendszere. A humánspecifikus motívumok. Az akarat. Az érzelmek, az érzelmi intelligencia elméletei. Személyiségelméleti alapok Személyiségelméletek: diszpozicionális személyiségelméletek (típustanok, Allport, Eysenck) , pszichoanalitikus személyiségelméletek (Freud, Jung), humanisztikus személyiségelméletek Rogers, Maslow). A szociálpszichológia alapkérdése. A társas kapcsolatok szerveződésének alapösszefüggései. A személypercepció és attribúció szerepe a társas világ értelmezésében.</t>
  </si>
  <si>
    <t>Students acquire knowledge about the following subjects: Short history of Psychology. The antecedent of its becoming a separate science. The main aspects and schools of Psychology. Basic questions of cognitive psychology. The characteristics of the mental process (perception, cognition, memory, imagination, thinking) and the theory of cognitive psychology. System of basic motifs. Human specific motifs. The will. Emotions and theories of emotional intelligence. The basics of personality theories. Personality theories: dispositional personality theories (personality type theories, Allport, Eysenck), psychoanalytic personality theories (Freud, Jung), humanistic personality theories (Rogers, Maslow). Basic question of social psychology. The basic context of establishing social relationships. Personality perception and attribution in the interpretation of social environment.</t>
  </si>
  <si>
    <t xml:space="preserve">Tudás: Alapvető pszichológiai ismeretekkel rendelkezik, amelyek megalapozzák a további szakspecifikus pszichológiai ismereteket.
Képességek: Képes követni a saját tudományágának és a kapcsolódó tudományágaknak a magyar és idegen nyelvű, elméleti, módszertani és tényleíró szakmai közleményeit.
Attitűd:Kötelességének érzi az új tudományos eredmények szakirodalmi nyomon követését
</t>
  </si>
  <si>
    <t xml:space="preserve">Knowledge: Students have basic knowledge about psychology that support the further professional knowledge of psychology.
Skills: They follow the theoretical, methodical and factual bibliography of their own and related sciences in Hungarian and in foreign languages.
Attitude: They are committed to follow the bibliography of new scientific results.                                                     </t>
  </si>
  <si>
    <t xml:space="preserve">A vizsgára bocsátásnak nincs előfeltétele. </t>
  </si>
  <si>
    <t xml:space="preserve">There are no requirements for admission to examination.  </t>
  </si>
  <si>
    <t xml:space="preserve">Rita L. Atkinson és mtsi: Pszichológia. Osiris - Századvég Kiadó, Bp. 2005. 16-34, 38-58,104-324.p. ISBN 963 3897136 _x000D_
Bernáth L. – Révész György (szerk.): A pszichológia alapjai. Tertia Kiadó, Bp., 2002. 77-183.p. ISBN 963 85866 2 1_x000D_
N. Kollár - Szabó (szerk.):Pszichológia pedagógusoknak, Osiris Kiadó, 2004. ISBN 963 389672X_x000D_
Plég Cs.: A lélektan története. Osiris, Bp. 2010. 31-66,88-99,145-157,172-198.p. ISBN 978 963 276 0520_x000D_
</t>
  </si>
  <si>
    <t>BAI0002</t>
  </si>
  <si>
    <t>Környezet és ember</t>
  </si>
  <si>
    <t>Environment and Human</t>
  </si>
  <si>
    <t xml:space="preserve">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
</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</si>
  <si>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</si>
  <si>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 Rendelkezik rendszerszerű, alapvető környezeti ismeretekkel. Ismeri az összefüggéseket természet és az ember kapcsolatrendszerében.                                                                                    
Képességek: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</si>
  <si>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 xml:space="preserve">Knowledge: The students have a clear view on systematic basic environmental issues. 
Skills: They know the relationships between human and environment. 
They are able to recognize and integrate the relationships between different fields of social and natural sciences. They are capable of transdisciplinary thinking.                                                                            
Attitude: They strive for the responsible cognition of the relationship between nature and human.                            </t>
  </si>
  <si>
    <t>Vizsgára bocsátás feltétele: félév végi zárthelyi dolgozat 50%-os teljesítése</t>
  </si>
  <si>
    <t>Requirement(s) for admission to examination:  an end-term test with a minimum passing rate of 50%</t>
  </si>
  <si>
    <t xml:space="preserve">Kiss F.-Vallner J.: Környezettudományi alapismeretek, 2001.
Kiss F. Lakatos Gy., Rakonczai J., Majer J.: Környezettani
alapismeretek, 2011. (http://www.tankonyvtar.hu)
Kerényi A.: Környezettan, 2003.
R. Carson: Néma tavasz, 1994 (1962).
Molnár M.-János I.-Hörcsik Zs.-Szabó S.: Principle of Life, EFOP-3.4.3-16-2016-00018-  „Tudásfejlesztés és –hasznosítás a Nyíregyházi Egyetemen” keretében fejlesztett elektronikus tananyag, 2018. </t>
  </si>
  <si>
    <t>BED1190</t>
  </si>
  <si>
    <t>Sportszaknyelv (angol)</t>
  </si>
  <si>
    <t>Professional Language of Sports (English)</t>
  </si>
  <si>
    <t>A tantárgy szakmai tartalma:
A kurzus végeztével a hallgató ismeri a legkülönfélébb sportágak, sportegészségügy és táplálkozástan angol szakkifejezéseit, képes a munkájához szükséges legfontosabb szakirodalom tanulmányozására  és az idegen nyelvű szakmai kommunikációra.</t>
  </si>
  <si>
    <t>Professional content of the course:
At the end of the course students are familiar with the English terminology of different sports, sports medicine and dietetics, can study the specialized literature required for their profession and possess good communication skills in the foreign language in their special field.</t>
  </si>
  <si>
    <t>Tudás:A hallgató középszinten elsajátítja a szakterület szókincsét, ismeri a testkultúra és az egészségkultúra alapfogalmait, fejlesztésük eszközrendszereit, módszereit és eljárásait. 
Képességek:Képes a szakterületet érintő szakszövegek lényegének megértésére, képes eligazodni a források között, képes önálló információszerzésre.
A kurzus során elsajátítja azt az igényt, hogy a későbbiekben önállóan tájékozódjék a legfrisebb, akár idegen nyelvű forrásokból.
Attitűd: Szakmai felelősségének tudatában fejleszti a vele kapcsolatba kerülők személyiségét a testnevelés és sport, rekreáció társadalmi szerepének, fontosságának hangsúlyozásával.</t>
  </si>
  <si>
    <t>vizsgára bocsátás feltétele: zárthelyi dolgozat 50%-os teljesítése, prezentáció elkészítése</t>
  </si>
  <si>
    <t>Requirements for admission to examination: an  in-class test with a minimum passing rate of 50%, a PPT presentation</t>
  </si>
  <si>
    <t>Ajánlott irodalom:
Nemerkényi-Hidegkuti K. (2006): English through Sport, Semmelweis Egyetem,Testnevelési és Sporttudományi Kar /TF/, Budapest. 240 p
Nemerkényi-Hidegkuti K. (2000): Practice Book for Sport-Specific English. Semmelweis Egyetem, Testnevelési és Sporttudományi Kar /TF/, Budapest. 122 p.
Nemerkényi-Hidegkuti K. (2009): Sportszótár. Semmelweis Egyetem, Testnevelési és Sporttudományi Kar /TF/, Budapest. 348 p.
Nemerkényi-Hidegkuti K.– Simon H. (1993): English Dictionary of Sports. Magyar Testnevelési Egyetem /TF/, Budapest. 234 p.</t>
  </si>
  <si>
    <t>BED1247</t>
  </si>
  <si>
    <t>Anatómia 2.</t>
  </si>
  <si>
    <t>Anatomy 2.</t>
  </si>
  <si>
    <t>A kurzus célja, hogy alapvető anatómiai ismereteket nyújtson a hallgatóknak szervezetünk fő szervrendszerei felépítéséről és legalapvetőbb működéseiről.
A kurzus során a hallgatók tanulmányozzák a keringés, a légzés, a kiválasztás, a nemi szervek, az emésztés, az endokrin és az idegrendszer, valamint az érzékszervek anatómiáját. A sportmozgásokat támogató összes szervrendszer bemutatásra kerül. Először az alapvető anatómiai fogalmakkal ismerkednek meg a hallgatók,hogy azokat alkalmazni tudják a testmozgás során, és a megszerzett tudást hasznosítani tudják sportgyakorlatukban.
A tantárgy tanulmányozása során szerzett képességek meghatározó részét képezik a testnevelés és sporttudomány témakörébe tartozó további kurzusok elsajátításának.</t>
  </si>
  <si>
    <t xml:space="preserve">The aim of this course is to introduce students to the major human body systems and offers  practical learning opportunities that allow students to understand the structures and functions of the human body and organs. 
It aims to study all major systems of the body including the circulatory, respiratory, urinary,reproductive, digestive, endocrine, nervous systems and sensory organs. All the rest of body systems supporting the sport-movements will be introduced. Firstly the course introduces students to the basic anatomical terminology and concepts, as apply to physical exercise. The students will be expected to transfer this knowledge  into their practice of sport-movements.
The skills acquired in the study of the subject are a crucial part of the acquisition of further courses in physical education and sports science. </t>
  </si>
  <si>
    <t>Tudás: A kurzus sikeres elvégzése után a hallgató ismeri az alapvető anatómiai ismereteket szervezetünk fő szervrendszerei felépítéséről és legalapvetőbb működéseiről.                                           Ismeri az anatómiai alapfogalmakat. 
Képességek: Tudja alkalmazni munkája során a megszerzett egészségtudományi alapismereteit az egészségmegőrzés és az egészségfejlesztés minél hatékonyabb megvalósítása érdekében.
Ismeretei birtokában rendelkezik az egészséges életmódra és a fizikai erőnlét fejlesztésére ösztönző szemléletmóddal. 
Attitűd: Érzékeny a tanulók problémáira, törekszik az egészséges személyiségfejlesztés feltételeit
biztosítani minden tanuló számára.
Autonómia, felelősség: Elkötelezett a tanulók tudásának és tanulási képességének folyamatos fejlesztése iránt.</t>
  </si>
  <si>
    <t xml:space="preserve">Kötelező irodalom:
Donáth T.(2016):Anatómia-élettan. Medicina Könyvkiadó,Budapest,394, ISBN:9789632265445                                                                                                   
Donáth T.(2018):Anatómiai atlasz. Medicina Könyvkiadó, Budapest,212, ISBN:9789632266732                                                                             
Mándi B.(2011): Anatómia-élettan. Medicina Könyvkiadó, Budapest,270, ISBN:9789632428611
Ajánlott irodalom:  
McCracken T.O. (2012): Háromdimenziós anatómiai Atlasz+CD. Scolar Kiadó, Budapest, 240, ISBN: 9789639193994
Réthelyi M., Szentágothai J. (2013): Funkcionális anatómia. Medicina Könyvkiadó, Budapest, 728, ISBN:9789632264653                                               
                 </t>
  </si>
  <si>
    <t>BED1248</t>
  </si>
  <si>
    <t>Élettan 1. ( Biokémia, Terhelés élettan, Balesetvédelem-elsősegély)</t>
  </si>
  <si>
    <t>Physiology 1 (Biochemistry Exercise Physiology, Accident Prevention- First Aid)</t>
  </si>
  <si>
    <t>A tantárgy célja megismertetni a hallgatókat az emberi szervezet működésének élettani, biokémiai alapjaival, és azok testmozgással kapcsolatos sportélettani vonatkozásaival;  elsajátíttatni a legfontosabb balesetvédelmi és elsősegélynyújtási szabályokat, különös tekintettel a testnevelés és a testedzés során adódó helyzetekre. 
A kurzus során a mozgás szervrendszere élettani-, biokémiai folyamatainak tanulmányozása, az emberi szervezet alapvető élettani működésének tanulmányozása és sportélettani adaptálása.
A megszerzett tudás a biomedicinális ismeretek alapját nyújtja ahhoz, hogy a testnevelés és sporttudomány területének gyakorló szakembereivé váljanak.</t>
  </si>
  <si>
    <t>Tudás: A kurzus sikeres elvégzése után a hallgató ismeri az emberi szervezet működésének élettani, biokémiai alapjait, és azok testmozgással kapcsolatos sportélettani vonatkozásait.                                                    Ismeri a legfontosabb balesetvédelmi és elsősegélynyújtási szabályokat, különös tekintettel a testnevelés és testedzés során adódó helyzetekre. 
Rendelkezik az alapvető életfolyamatok megértéséhez szükséges biokémiai, élettani ismeretekkel, különös tekintettel a mozgás szervrendszerére.
Képességek: Képes medicinális alapismereteinek sportélettani adaptálására.                                                 Attitűd: Kész részt vállalni a szaktárggyal kapcsolatos fejlesztési, innovációs tevékenységben.
Autonómia, felelősség: Elkötelezett a testnevelés és sporttudomány területének színvonalas, egészségtudományi alapú művelésében.</t>
  </si>
  <si>
    <t xml:space="preserve">Knowledge: After successfully completing the course, the student is familiar with the physiological, biochemical foundations of the human body functions and their sport physiology aspects. The student  knows  the most important accident protection and first aid rules, in particular in the situations arising during physical education and physical training.
The student has the biochemical and physiological knowledge necessary to understand basic life processes, in particular the organ system of movement.
Skills: The student  is capable of adapting his basic medical knowledge to sport physiology.                                         Attitude: The student is ready to take part in development and innovation activities related to the subject.                                     Autonomy, responsibility: The student is committed to high-quality, health science-based cultivation in the field of physical education and sports science.   </t>
  </si>
  <si>
    <t>Kötelező irodalom:
Goljan E.,Pelley J.(2008):Biokémia.Medicina Könyvkiadó,Budapest,444,ISBN:9789632262543
Hornyák I.(2011):Elsősegélynyújtás.Semmelweis Egyetem,Budapest,204,ISBN:9789637152504             
Osváth P. (2021): Sportélettan, sportegészségtan. Magánkiadás, Budapest,510,ISBN:9789630684842                  Ajánlott irodalom: 
Donáth T.(2016):Anatómia-élettan. Medicina Könyvkiadó,Budapest,394,ISBN:9789632265445                                                                                                                                                                                                                                                                                                           
Pavlik G.(2019):Élettan-sportélettan.Medicina Könyvkiadó,Budapest,596,ISBN:978 963 226 715 9</t>
  </si>
  <si>
    <t>BAI0018</t>
  </si>
  <si>
    <t>Üzleti etika</t>
  </si>
  <si>
    <t>Business Ethics</t>
  </si>
  <si>
    <t>Az etika helye a tudományok rendszerében. Az etikai gondolkodás néhány jelentős irányzata.  A gazdaság, jog és erkölcs kapcsolata.  A civilizáció, az ökológia felelőssége a gazdasági életben, a gazdasági élet alapkonfliktusai.  A nemzetközi üzleti élet etikája. Az interetnikus kapcsolatok és a globalizáció. Az üzleti és a szociális etika kapcsolata (munkanélküliség, piac, verseny, alkalmazók és alkalmazottak). Az üzleti kommunikáció etikája. Reklámetika. Duális struktúrák az üzleti etikában. Adómorál az állam és a gazdaság szerveződési szintjei szerint. Biztosítási etika. Bank- és tőzsdeetika. Állam- és szakigazgatási etika. A „fekete” gazdaság, mint etikai konfliktus.</t>
  </si>
  <si>
    <t xml:space="preserve">Tudás: A hallgatók ismerik az üzleti etika alapjait és a team-munka etikai szabályait.
Képességek: Etikai ismereteiket képesek az üzleti életben adaptívan alkalmazni.
Attitűd: Befogadó, nyitott és együttműködő attitűddel rendelkeznek.
Autonómia, felelősség:Felelősséget vállalnak a munka és a magatartás etikai normáinak betartásáért.
</t>
  </si>
  <si>
    <t xml:space="preserve">Knowledge: Students are familiar with the basics of  buissness ethics and ethical norms of teamwork.
Skills: Students are able to adapt their ethical knowledge to businesswork.
Attitude: Students are characterzied by an inclusive, open and co-operative attitude.
Autonomy, responsibility: Students have responsibility for the ethical standards of work and behavior.
</t>
  </si>
  <si>
    <t>egy teszt, egy esszé</t>
  </si>
  <si>
    <t>one test, one essay</t>
  </si>
  <si>
    <t xml:space="preserve">Kötelező irodalom:
Szegeid K.: Üzleti etika. Perfekt Gazdasági Tanácsadó, Oktató és Kiadó Zrt, Bp. 2006. ISBN 978-963-394-682-4.
Ajánlott irodalom:
Csurgó Oné – Hajdú P. (szerk.): Üzleti etika. Saldo Rt., Bp. 1998. ISBN: 9636218750
Török A.: Üzleti etika. Századvég, Bp. 2002. ISBN: 9639211877
Hársing L.: Bevezetés az etikába. Bíbor Kiadó, Miskolc, 1999. ISBN: 963 9103 26 8
</t>
  </si>
  <si>
    <t>BED1291</t>
  </si>
  <si>
    <t>A multikulturális nevelés gyakorlata</t>
  </si>
  <si>
    <t>The Practice of Multicultural Education</t>
  </si>
  <si>
    <t>Az iskoláink heterogén társadalmi-kulturális környezete, mint a multikulturális nevelés gyakorlatának alapfeltétele. A kulturális kölcsönhatás európai dimenziói: multikulturalizmus fogalma és értelmezési keretei. A gyermeket befolyásoló szociokulturális környezet megismerése. A multikulturalizmus iskolai gyakorlata, az interkulturális nevelés. Az interkulturális nevelés tananyag tervezési, értékelési és módszertani sajátosságai. A cigány tanulók nevelésének multikulturális tartalma, hátránykezelés és az esélyteremtés lehetőségei a kulturális identitás erősítésén keresztül. A kultúrák közötti hídépítő technikák az esélyteremtő iskolák gyakorlatában. A kultúraérzékeny gyermekbarát iskola jellemzői. A média szerepe a multikulturális társadalom megjelenítésében. Kisebbségi kultúrák Magyarországon, társadalmi konfliktusok, interkulturális kapcsolatok lokális kutatása.</t>
  </si>
  <si>
    <t>Concept of multiculturalism and its interpretation framework. Practice of multiculturalism at school, intercultural education. Subject material planning evaluating, and methodological characteristics of intercultural education. Multicultural content of Gipsy student education, disadvantage management and the possibilities of opportunity creation via enhancing cultural identity. Intercultural bridging techniques in opportunity creating school practice.</t>
  </si>
  <si>
    <t>Tudás: 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Képességek: A hallgató képes felismerni a társadalmi kirekesztődés ellen irányuló pedagógiai lehetőségek elméleti és gyakorlati mintáit, elfogadtatni a sztereotípia - és előítéletmentes nevelési gyakorlat szükségességét. Képes részletes betekintést nyújtani a multikulturalizmus eszmei és gyakorlati formájáiba, valamint az interkulturális nevelés tervezési és módszertani lehetőségeibe. képes megismertetni a hallgatókkal a kultúrák közötti hídépítő technikák iskolai és egyéb más társadalmi intézményi gyakorlatát.
Attitűd: Befogadó, nyitott és együttműködő attitűddel rendelkeznek.</t>
  </si>
  <si>
    <t>Knowledge: To introduce the students into the theory and practice patterns against social exclusion in education.</t>
  </si>
  <si>
    <t>Gyakorlati jegy</t>
  </si>
  <si>
    <t>Ajánlott irodalom:
Erős F. (1996): Azonosság és különbözőség. Sciencia Humana, Budapest ISBN 963 8471 182 
Feischmidt M. (1999): Multikulturalizmus. Osiris Kiadó Láthatatlan Kollégium, Budapest ISBN 9633792657 
Forray R  K. – Czachesz E. – Lesznyák M. (2001): Multikulturális társadalom. Interkulturális nevelés. In: Báthory Zoltán – Falus István: Tanulmányok a neveléstudomány köréből. Osiris Kiadó, Budapest, 111-125.p. ISSN 008 1632</t>
  </si>
  <si>
    <t>BED1292</t>
  </si>
  <si>
    <t>Az emberi fejlődés</t>
  </si>
  <si>
    <t>Human Development</t>
  </si>
  <si>
    <t>A fejlődéslélektan központi kérdései: folyamatosság, gének és környezet, egyéni különbségek. A pszichikus fejlődés általános kérdései, a fejlődés szakaszelméletei: Freud pszichoszexuális fejlődéselmélete, Erikson pszichoszociális fejlődéselmélete és Piaget kognitív fejlődéselmélete. Az életkorok pszichológiája: a születés előtti életidő, csecsemőkor, kisgyermekkor, óvodáskor, kisiskoláskor, serdülőkor. Az értelmi, érzelmi és akarati fejlődés jellegzetességei az egyes életkorokban. Az erkölcsi fejlődés jellemzői.</t>
  </si>
  <si>
    <t>Central questions of developmental psychology: General questions of psychological development and developmental stage theories: Freud’s Psychosexual Theory of development, Erikson’s Psychosocial Theory of human development and Piaget's theory of cognitive development. Psychology of different ages: prenatal period, development during the first three years of life, preschool ages and younger school-age; life-span development. Cognitive, emotional and conative development at different ages. Moral development.</t>
  </si>
  <si>
    <t>Tudás:A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</si>
  <si>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Knowledge: The goal of the course is to gain familiarity with the general questions and the main theories of the development. The goal of the course is to gain perspective on psychological development: Freud, Piaget, Erikson. Gain insight into main developmental cognitive and psychological development at different developmental ages.</t>
  </si>
  <si>
    <t>Kollokvium</t>
  </si>
  <si>
    <t>Examination</t>
  </si>
  <si>
    <t>Ajánlott irodalom:
Cole, M. – Cole, S.. R (2002): Fejlődéslélektan. Osiris Kiadó, Budapest ISBN 9633894735 
Margitics F. (2008): A személyiség fejlődése. Krúdy Könyvkiadó, Nyíregyháza ISBN 9789638731975 
Margitics F. (2009): A szülői mesterség iskolája. Scolar Kiadó, Budapest ISBN 9789632441252 
Mére F. – V. Binét Á. (2006): Gyermeklélektan. Medicina, Budapest ISBN 96425983 
Vajda Zs. (2006): A gyermek pszichológiai fejlődése. Helikon Kiadó, Budapest ISBN 9789632089928</t>
  </si>
  <si>
    <t>BED1210</t>
  </si>
  <si>
    <t>Edzéselmélet 1.</t>
  </si>
  <si>
    <t>Theory of Training 1.</t>
  </si>
  <si>
    <t>A hallgatók megismerik a testkultúrával, testneveléssel, edzéssel, sporttal kapcsolatos, alapvető fogalmakat, az edzés célját, feladatait, eszközeit. Foglalkoznak az alkalmazkodás kérdéseivel, a teljesítmény összetevőivel, a kondicionális és koordinációs képességekkel. Elsajátítják, a sportolók felkészítéséhez szükséges módszereket, eljárásokat.</t>
  </si>
  <si>
    <t xml:space="preserve">Tudás:A kurzus teljesítése után a hallgatók naprakészek az új és bevált módszertani ismeretekből, a diszciplína tárgyát képező tartalmakból.      
Képességek: Képesek ismereteiket adekvátan  felhasználni edzői munkájukban. Képesek kialakítani a sportolókban az értékelés, önértékelés fontosságát és képességét.               
Attitűd: Edzői munkájukban továbbképzés útján egyre magasabb minősítés megszerzésére törekszenek.
</t>
  </si>
  <si>
    <t>Knowledge: After completing the course, students will be up-to-date on new and proven methodological knowledge and content that is the subject of the discipline. 
Skills: Ability to use their knowledge adequately in their coaching work. They are able to develop the importance and ability of evaluation and self-esteem in athletes. 
Attitude: In their coaching work, they strive to obtain higher and higher qualifications through further training.</t>
  </si>
  <si>
    <t>vizsgajegy 1-5 jeggyel értékelve.</t>
  </si>
  <si>
    <t>exam grade evaluated with grades 1-5 .</t>
  </si>
  <si>
    <t xml:space="preserve">Kötelező irodalom:
Dubecz J. (2009): Általános edzéselmélet és módszertan. Ractus Kft, Budapest
Szatmári Z. (szerk)(2009): Sport, életmód egészség. Akadémia Kiadó, Budapest
Nádori L. (1981): Az edzés elmélete és módszertana. Sport, Budapest
Ajánlott irodalom:          
Harsányi L. (2000): Edzéstudomány I-II. Dialóg- Campus Kiadó, Budapest-Pécs
</t>
  </si>
  <si>
    <t>BED1277</t>
  </si>
  <si>
    <t>Torna és gimnasztika alapjai</t>
  </si>
  <si>
    <t xml:space="preserve">Basics of Gymnastics </t>
  </si>
  <si>
    <t xml:space="preserve">A tantárgy szakmai tartalma:
A hallgató ismerje meg a gimnasztika és a sporttorna alapfogalmait, szaknyelvét, mozgásanyagát, ennek széleskörű differenciált alkalmazási lehetőségeit. Képes legyen módszertani ismereteinek alkalmazásával  gyakorlatvezetésre, gyakorlatsorozatok ill. gyakorlatfüzérek szerkesztésére, valamint a gimnasztika és a torna mozgásanyagával a kondícionális, koordinációs képességek és az ízületi mozgékonyság fejlesztésére. </t>
  </si>
  <si>
    <t xml:space="preserve">The professional content of the subject:
The student should be familiar with the basic concepts, terminology and movement material of gymnastics and sports gymnastics, as well as the wide range of differentiated application possibilities. They should be able to use their methodological knowledge to lead exercises, to edit exercise sequences and exercise books, and to use the movement material of gymnastics and gymnastics to develop fitness, coordination and joint mobility. 
</t>
  </si>
  <si>
    <t xml:space="preserve">Tudás: A kurzus sikeres elvégzése után a hallgató ismeri a gimnasztika alapfogalmait, szaknyelvét, mozgásanyagát, ennek széleskörű differenciált alkalmazási lehetőségeit.
Képességek: Képes módszertani ismereteinek alkalmazásával gyakorlatvezetésre, szabad gyakorlat sorozatok, ill. gyakorlatfüzérek szerkesztésére, valamint a gimnasztikai mozgásanyagával a kondicionális, koordinációs képességek és az ízületi mozgékonyság fejlesztésére. Alkalmas a helyes testtartás, a gerincvédelem és az egészségtudatos mozgásanyag megismertetésére. 
Attitűd: Tudja integrálni a gimnasztika oktatása során a pontos, precíz és fegyelmezett munkavégzés személyiségre kifejtett – és minden életszakaszban jelentkező - pozitív hatásait. 
Autonómia, felelősség: Saját sportági tevékenységükön keresztül alkalmas motoros képessége fejlesztésére, , képes az önellenőrzésre  , objektíven irányítja és értékeli mások munkáját.
</t>
  </si>
  <si>
    <t>Gyakorlati beszámolók, valamint a félév végi zárthelyi dolgozat 50%-os teljesítése</t>
  </si>
  <si>
    <t>Practical reports and 50% completion of the end-of-semester final paper</t>
  </si>
  <si>
    <t xml:space="preserve">Kötelező irodalom:
Honfi L. (2011): Gimnasztika,  elektorinikus tankönyv, 258.
Bejek K., Hamar P. (1996): Torna ABC. Okker Kiadó. Budapest. 316 p., ISBN: 9637315292
Gyulai G., (2000): Torna 1x1. Hamza István magánkiadása, Budapest, 240., ISBN: 963-640-705-3
Honfi L., Szatmári Z. (2011): A sporttorna elmélete és gyakorlata. Dialóg- Campus Kiadó, Pécs-Budapest Digitális könyvfejezet. 144., ISBN: 978-963-642-420-6                          
</t>
  </si>
  <si>
    <t>BED1149</t>
  </si>
  <si>
    <t>Élettan 2. (Biokémia, Terhelés élettan, Balesetvédelem-elsősegély)</t>
  </si>
  <si>
    <t>Physiology 2. (Biochemistry Exercise Physiology, Accident Prevention- First Aid)</t>
  </si>
  <si>
    <t xml:space="preserve">A tantárgy célja megismertetni a hallgatókat az emberi szervezet működésének élettani, biokémiai alapjaival, és azok testmozgással kapcsolatos sportélettani vonatkozásaival. 
A  keringés-, a légzés-, az emésztőrendszer, a kiválasztás szervrendszere, a neuroendokrin rendszer és az idegrendszer alapvető biokémiai  folyamatainak tanulmányozása. A kurzus során az emberi szervezet  élettani-, biokémiai folyamatainak tanulmányozása, és sportélettani adaptálása.
A megszerzett tudás a biomedicinális ismeretek alapját nyújtja ahhoz, hogy a testnevelés és sporttudomány területének gyakorló szakembereivé váljanak.                </t>
  </si>
  <si>
    <t>Tudás:A kurzus sikeres elvégzése után a hallgató ismeri az emberi szervezet működésének élettani, biokémiai alapjait, és azok testmozgással kapcsolatos sportélettani vonatkozásait. 
Rendelkezik az alapvető életfolyamatok megértéséhez szükséges biokémiai, élettani ismeretekkel.
Képességek: Képes medicinális alapismereteinek sportélettani adaptálására.                                             Attitűd: Kész részt vállalni a szaktárggyal kapcsolatos fejlesztési, innovációs tevékenységben.
Autonómia, felelősség: Elkötelezett a testnevelés és sporttudomány területének színvonalas, egészségtudományi alapú művelésében.</t>
  </si>
  <si>
    <t xml:space="preserve">Knowledge: After successfully completing the course, the student will be familiar with the physiological and biochemical basis of the human body and their sporting and exercise-related aspects. The student has the biochemical and physiological knowledge necessary to understand basic life processes. The student is capable of adapting his basic medical knowledge to sport physiology.                           Attitude: The student is ready to take part in development and innovation activities related to the subject.                                     Autonomy, responsibility: The student is committed to high-quality, health science-based cultivation in the field of physical education and sports science.   </t>
  </si>
  <si>
    <t>Kötelező irodalom:
Goljan E.,Pelley J.(2008):Biokémia.Medicina Könyvkiadó,Budapest,444,ISBN:9789632262543     
Osváth P. (2021): Sportélettan, sportegészségtan. Magánkiadás, Budapest,510,ISBN:9789630684842                                                                                                                                                                                                                                                                                                           
Pavlik G.(2019):Élettan-sportélettan.Medicina Könyvkiadó,Budapest,596,ISBN:978 963 226 715 9                                                                     Ajánlott irodalom:
Donáth T.(2016):Anatómia-élettan. Medicina Könyvkiadó,Budapest,394,ISBN:9789632265445 
Radák Zs.(2019):Edzésélettan 2.0.Krea-Fitt Kft, Budapest,294,ISBN: 9789631249873</t>
  </si>
  <si>
    <t>BED1193</t>
  </si>
  <si>
    <t xml:space="preserve">Rekreációs és szabadidősportok </t>
  </si>
  <si>
    <t>Sport Recreation and Leisure Sports</t>
  </si>
  <si>
    <t xml:space="preserve">A hallgatók életvitel szemléletükben jussanak el a természeti környezet, az egészség és a sport összefüggéseinek elsődlegességéhez – ebből adódóan legyenek tisztában a szabadidő, rekreáció és a turisztika közös feltétel- és eszközrendszerével és az ebből adódó szervezési vezetési feladatokkal.
Elméleti és gyakorlati ismeretek a mountain bike, frisbee, floorball, teke, bowling, csúszókorong, görkorcsolya, fitball, nordic walking, korcsolyázás, tájékozódási futás, triatlon stb. sportágak anyagából. Teljesítsenek magashegyi túra gyakorlatot.
</t>
  </si>
  <si>
    <t>Students should take the lifestyle approach to the forefront of the context of the natural environment, health and sport - therefore be aware of the common set of conditions and tools for leisure, recreation and tourism and the resulting organizational management tasks.
Theoretical and practical knowledge of mountain biking, frisbee, floorball, bowling, bowling, sliding, roller skating, fitball, nordic walking, ice skating, orienteering, triathlon, etc. sports material. Complete an alpine hiking exercise.</t>
  </si>
  <si>
    <t xml:space="preserve">Tudás: A kurzus sikeres elvégzése után a hallgató ismeri a környezetéhez tartozó régióban az ott alkalmazható szabadidős tevékenységek lehetőségeit. Ismeri és alkalmazza az évszakoknak megfelelő rekreációs célú sportágakat, valamint ezek egészséges életmóddal kapcsolatos ismereteinek életmódbeli fontosságát.
Képességek: Képes rekreációs foglalkozások szervezésére, vezetésére. Az új szabadidős sportágak mozgásanyagának megismertetésével sikerélményt nyújt a fizikai aktivitás örömforrás jellegének kidomborításához. 
Attitűd: Érvényesíteni tudja a szabadban végzett mozgások élményjellegének fontosságát.
Autonómia, felelősség: Életvitelével példaként szolgál a rekreációs céllal végzett fizikai aktivitás társadalmi fontosságának.
</t>
  </si>
  <si>
    <t>Knowledge: After successfully completing the course, the student knows the possibilities of leisure activities in the region belonging to his / her environment. Knows and applies seasonal recreational sports and the lifestyle importance of their knowledge of healthy living.
Skills:Ability to organize and lead recreational activities. By introducing the movement material of new leisure sports, it provides an experience of highlighting the nature of physical activity as a source of pleasure.
Attitude: Can validate the importance of the experiential nature of outdoor movements.
Autonomy, responsibility: With his way of life, he serves as an example of the social importance of physical activity for recreational purposes.</t>
  </si>
  <si>
    <t xml:space="preserve">Kötelező irodalom:
Kovács T. A. (2004): A rekreáció elmélete és gyakorlata. Fitness Akadémia, Budapest, 341., ISBN: -
Révész L., Müller A., Herpainé L.J., Boda E., Bíró M. (2015): Rekreáció. EKF Líceum Kiadó, Eger. ISBN: 978-615-5621-06-2
Ajánlott irodalom:
Bánhidi M. (2016): Rekreológia. Magyar Sporttudományi Társaság, Budapest, 163., ISBN: 978 615 5187 08 7
Szatmári Z. (2009): Sport, életmód, egészség. Akadémiai Kiadó, Budapest, 1305., ISBN: 978 963 05 8653 5
</t>
  </si>
  <si>
    <t>BAI0001</t>
  </si>
  <si>
    <t>Digitális alkalmazások</t>
  </si>
  <si>
    <t>Digital Applications</t>
  </si>
  <si>
    <t xml:space="preserve">Informatikai, információelméleti alapfogalmak megismerése, az információtörténet főbb vonulatai. Az információs és tudástársadalom jellemzői.
A számítógép működése, részei (hardver). Szoftverek - tipizálásuk, jellemzőik. Operációs rendszerek, segédprogramok.
Digitális tartalmak előállításának elméleti és gyakorlati lépései. Irodai szoftverek. Szövegszerkesztés, dokumentumok elkészítése szövegszerkesztő szoftverrel. 
A táblázatkezelés alapjai. Táblázatok készítése irodai szoftverekkel 
Numerikus adatok megjelenítése szoftverek segítségével. Másolható képletek. Numerikus adatok elemzése és megjelenítése. Grafikonok készítése.
Prezentációs szoftverek, alkalmazások. Bemutató készítésének lépései, tartalmi és formai elemei. Képi és egyéb digitális formátumok megjelenítése az előadásban. Multimédia és jellemzői.
Az Internet kialakulása, internetes szolgáltatások. Böngészők. Web 2. szolgáltatások
A web-alapú kommunikáció jellegzetességei. Web-etika, az e-mailezés szabályai és etikai kérdései. Az internetbiztonság kérdései
Mobilapplikációk különböző platformokon. A közösségi média használatának veszélyei és etikai szabályai.
Információ-visszakeresés a neten. Információ-visszakeresésen alapuló gyakorlatok. Tárhelyek, felhők használata.
</t>
  </si>
  <si>
    <t>Basic concepts of information technology, information theory, the main lines of information history. Characteristics of information and knowledge society.
Computer operation, parts (hardware). Software types and features. Operating systems, utilities.
Theoretical and practical steps in the production of digital content. Office software. Text editing, writing documents with word processing software.
Basics of spreadsheets. Creating tables with office software
View numeric data using software. Copyable formulas. Analyzing and displaying numeric data. Creating graphs.
Presentation software, applications. Steps of making presentations, their content and form elements. Displaying visual and other digital formats in the presentation. Multimedia and its features.
Internet development, Internet services. Browsers. Web 2. services
Characteristics of web-based communication. Web ethics, e-mail rules and ethical issues. Internet security issues.
Mobile applications on different platforms. Dangers and ethical rules of using social media.
Information retrieval on the net. Exercises based on information retrieval. Use of storage space and clouds.</t>
  </si>
  <si>
    <t xml:space="preserve">Tudás: Ismeri azokat az informatikai eszközöket és szoftvereket, amelyek segítik munkáját.
Hatékonyan alkalmazza a szakterületén használatos korszerű informatikai rendszereket, eszközöket.
Képességek: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Felelősséget vállal az általa elkészített digitális dokumentumok tartalmáért.
</t>
  </si>
  <si>
    <t>Knowledge: Students know the IT tools and software that help their work.
They are able to affectively apply state-of-the-art IT systems and tools in their field.
Skills: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They take responsibility for the contents of the digital documents they have produced.</t>
  </si>
  <si>
    <t>2 zárthelyi dolgozat 50%-os teljesítése</t>
  </si>
  <si>
    <t>2 in-class papers with a minimum passing rate of 50%</t>
  </si>
  <si>
    <t>Ajánlott irodalom:
Bártfai B.: Office 2016 : Word, Excel, Access, Outlook, PowerPoint, BBS-Info Kft., Budapest, 2016., 456 p. ISBN:9786155477386
Fodor G. A., Farkas Cs.: Windows 10 és Office 2016 felhasználóknak, Budapest, Jedlik Oktatási Stúdió Bt., 2016., 304 p. ISBN:9786155012280
Microsoft Office, URL: https://www.office.com/
Bártfai B.: Windows 10 mindenkinek, BBS-Info Kft., Budapest, 2016., 340 p ISBN:9786155477218. 
Tanyiné dr. K. A., Iszály Ferenc Zalán: Digitális alkalmazások, 2018. https://mooc.nye.hu</t>
  </si>
  <si>
    <t>BED1194</t>
  </si>
  <si>
    <t>Sportpszichológia alapjai</t>
  </si>
  <si>
    <t>Basics of Sports Psychology</t>
  </si>
  <si>
    <t xml:space="preserve">A sportpszichológiának, mint alkalmazott pszichológiai tudománynak a kialakulása. A sportoló adott szociális környezetben végzett sporttevékenységnek lélektani vonatkozásai és módszerei. Az optimális sportteljesítmény és felkészítés pszichés feltételei. A sporttevékenység személyiségfejlesztő hatása. A csapatpszichológia alapvető ismereteinek és módszereik elsajátítása. </t>
  </si>
  <si>
    <t xml:space="preserve">The emergence of sport psychology as an applied psychological science. The psychological aspects and methods of sporting activity in a given social context. Psychological conditions for optimal sport performance and preparation. Personality development effects of sporting activity. Acquisition of basic knowledge and methods of team psychology. </t>
  </si>
  <si>
    <t xml:space="preserve">Tudás: A kurzus sikeres elvégzése után a hallgató birtokában van a sport területén dolgozó oktató és versenyzőkkel kapcsolatban a motiváció, a személyiségfejlesztés alapvető ismereteinek. Tisztában van a sportteljesítmény fokozását segítő mentális módszerekkel.  Ismeri a tanulói személyiségfejleszés érdekében a változatosságra, következetességre, egymásra épülésre és élménydús tapasztalatokra hangsúlyt fektetve a testnevelés, illetve a sport oktatási, nevelési és megismerő rendszerét.
Képességek: Alkalmazza a személyiségfejlesztés és a motivációval kapcsolatos ismereteit a környezetében. Felismeri a mentális felkészítés módszereinek szükségességét, és javasolja azokat. Képes kooperatív együttműködésre és a konfliktusok helyes kezelésére a munkahelyi környezetében. Képes olyan fejlesztő pedagógiai helyzeteket teremteni a testnevelés órán és a szabadidős tevékenységekben, mely hatásos a közösség iránti elkötelezettség és tolerancia fejlesztésében, valamint a konfliktusok megelőzésében és kezelésében. A sportpszichológia területén nyitott az új szakmai ismeretekre és módszerekre. 
Attitűd: A sportszervezési feladatok során empatikus és érzékeny a munkatársaival szemben. Törekszik kooperatív együttműködésre és hatékonyan motiválja a sportolókat és a kollégáit. Példamutató igényességgel és felelősséggel törekszik az oktató-nevelő munkája során a közösségépítésre, illetve a családi élet , az értékek, tisztelet megerősítésére. Önállóan képes konfliktushelyzetek kezelésére, felelősségvállalás jellemzi az elvégzett munkájával és döntéseivel kapcsolatban. Felelősséggel tervezi a személyes szakmai fejlődését.
</t>
  </si>
  <si>
    <t xml:space="preserve">Knowledge: After successful completion of the course, the student will have a basic knowledge of motivation and personal development in relation to coaches and competitors in the field of sport. He/she will be familiar with mental methods to enhance sport performance.  He/she is familiar with the teaching, learning and cognitive systems of physical education and sport with an emphasis on variety, consistency, interdependence and experiential learning experiences for the development of the student's personality.
Skills: Ability to apply knowledge of personal development and motivation in the context of the environment. Recognizes the need for and recommends methods of mental preparation. Ability to work cooperatively and to manage conflict appropriately in the work environment. Ability to create developmental pedagogical situations in physical education class and recreational activities that are effective in developing community engagement and tolerance, and in preventing and managing conflict. Open to new professional knowledge and methods in the field of sport psychology. 
Attitude: empathic and sensitive towards colleagues in sport management tasks. He/she strives for cooperative collaboration and motivates athletes and colleagues effectively. Demonstrates exemplary demandingness and responsibility in his/her teaching and learning activities, in order to build community and strengthen family life, values and respect. She is able to deal with conflict situations independently and takes responsibility for the work she does and the decisions she makes. Responsible in planning personal professional development.
</t>
  </si>
  <si>
    <t>projekt munka</t>
  </si>
  <si>
    <t>project work</t>
  </si>
  <si>
    <t xml:space="preserve">Kötelező irodalom:
Budavári Á. (2007): Sportpszichológia. Medicine Könyvkiadó Zrt, 252., ISBN: 9789632261096
Baumann S.  (2006): Csapatpszichológia. Dialog Campus, 203., ISBN: 9789639310742 
Lénárt Á. (2002): Téthelyzetben. Országos Sportegészségügyi Intézet, 147., ISBN: 9632061764
Ajánlott irodalom:
Gyömbér N., Kovács K. (2012): Fejben dől el - Sportpszichológia mindenkinek. Noran Libro Kiadó, 313., ISBN: 9789639996663
</t>
  </si>
  <si>
    <t>BED1195</t>
  </si>
  <si>
    <t>Pedagógiai szociálpszichológia</t>
  </si>
  <si>
    <t>Social Psychology from the Perspective of Pedagogy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</si>
  <si>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</si>
  <si>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Tudás: A tanárjelölt szerezze meg azokat a pedagógiai pszichológiai és szociálpszichológiai ismereteket, melyeket az iskolai nevelőmunkában hatékonyan alkalmazhat. 
Képességek: Képes elsajátítani olyan pedagógiai pszichológiai ismeretköröket, melyek a napi oktatómunkájában eligazítják. A tanárjelölt  képes a pedagógiai értékelés változatos eszközeinek alkalmazására.
Attitűd: Szakmai nyitottsággal, igényességgel és felelősséggel rendelkezik az egyéni bánásmód terén a sport által történő személyiségfejlesztésben.</t>
  </si>
  <si>
    <t>Knowledge: Students gain information on pedagogical psychology and social psychology which can be effectively used in the school during their daywork. 
Skills: Students have to able to use varied ways of pedagogical evaluation.
Attitude: Professional openness, demandingness and responsibility in the treatment of the individual in the development of personality through sport.</t>
  </si>
  <si>
    <t>Ajánlott irodalom:
Buda B. (1986): A személyiségfejlődés és a nevelés szociálpszichológiája. Nemzeti Tankönyvkiadó, Budapest, 44-65, 82-92, 206-225.o. 
Csepeli Gy. (1999): Szociálpszichológia. Osiris Kiadó, Budapest, 149-151, 189-203, 200-232, 269-276, 395-411.o.
Kelemen L. (1968): A pedagógiai pszichológia alapkérdései. Tankönyvkiadó, Budapest. 
Schmercz I. (szerk.) (2000): Pedagógiai szociálpszichológia. Élmény ’94 Bt, Nyíregyháza.
Szabó I. (1994): Bevezetés a szociálpszichológiába. Nemzeti Tankönyvkiadó, Budapest</t>
  </si>
  <si>
    <t>BAI0024</t>
  </si>
  <si>
    <t>Közgazdaságtan 1.</t>
  </si>
  <si>
    <t>Economics 1.</t>
  </si>
  <si>
    <t xml:space="preserve">A közgazdaságtan módszerei. A gazdaság általános jellemzői. A gazdaság szereplői. Bevezetés a mikroökonómiába. A kínálat és a kereslet alapelemei. Kereslet- és kínálatrugalmasság. A kínálati-keresleti ármeghatározás hatékonysága. A kereslet és hasznosság elmélete. Az üzleti szervezet és jövedelem. A költségek elemzése. A kompetitív kínálat. A korlátozott piacok elmélete. Monopólium. A tökéletlen verseny és a trösztellenes politika. Oligopólium. A jövedelem eloszlása. A termelés és a határérték elmélete. A tényező-ráfordítások ára. Bérek, fizetések és a munkapiac. Kamat, profit és tőke.
</t>
  </si>
  <si>
    <t>The methods of economics. The general traits of economy. The actors. Introduction to microeconomics.  Demand and supply. Elasticity of demand and supply. Efficiency of demand-supply pricing. Demand and the theory of utility. Business organisations and income. Cost analysis. Competitive supply and market. The theory of bounded markets. Monopoly. Imperfect competition and antitrust policy. Oligopoly. Income distribution. Production and theory of marginal product. The price of inputs. Income, wage and labour market. Interest rate, profit and capital.</t>
  </si>
  <si>
    <t>Tudás: A hallgató ismeri az egyes gazdasági szereplők viselkedését, döntéseinek mechanizmusait és azok következményeit. Áttekintéssel rendelkezik a piaci formákról, tisztában van az egyes piaci típusok működésének kereteivel.  Birtokában van a termelési tényezőkkel kapcsolatos ismereteknek.
Képességek: Képes a mikroökonómiával kapcsolatos számítási példák megoldására. Felismeri a piaci szereplők viselkedésének okait és annak következményeit.
Attitűd:Nyitott a modern, újszerű közgazdasági megállapítások és kutatások iránt.</t>
  </si>
  <si>
    <t>Knowledge: Students  are aware of the behaviour of  economic actors, the mechanism and consequences of their decisions. They are able able to provide an overview of market forms and are aware of each framework of market forms. They have knowledge about inputs.
Skills: They are able to do calculation related to microeconomics. They  can recognize the reason of the behaviour of the actors and its concequences. 
Attitude: They are  open to the newest and  most modern economic researches and their findings.</t>
  </si>
  <si>
    <t>vizsgára bocsátás feltétele: 2 db zárthelyi dolgozat (min.51%), írásbeli vizsga</t>
  </si>
  <si>
    <t>Requirement for admission to examination: 2 in-class tests with a minimum passing rate of  51%; written examination</t>
  </si>
  <si>
    <t xml:space="preserve">Ajánlott irdalom:
Samulson-Nodrhaus: Közgazdaságtan. KJK Kerszöv, 2012 ISBN: 9632245644
N. G. Mankiw: A közgazdaságtan alapjai. Osiris Kiadó. Budapest. 2011. ISBN: 9632762081
Tajtiné Sz. K.: Üzleti gazdaságtan. Nemzedékek Tudása Tankönyvkiadó. Budapest. 2013. ISBN: 9789631969634
</t>
  </si>
  <si>
    <t>BED1196</t>
  </si>
  <si>
    <t>Edzéselmélet 2.</t>
  </si>
  <si>
    <t>Theory of Training 2.</t>
  </si>
  <si>
    <t>"Ismereteket szereznek a mozgásos cselekvéstanulás a technikai, taktikai tanulás elveiről, alapkérdéseiről. Megismerik a versenyzés, sportversenyzés jelentőségét, fajtáit, a sportbeli felkészülés szakaszait, a kiválasztás problémáját, a tehetség ismérveit.
Megtanulják az edzés, felkészítés tervezését a végzett munka ellenőrzésének a módját. Megismerik a legkorszerűbb adatfeldolgozási módszereket a motoros képességek fejlesztésének és mérhetőségének tárgykörében, figyelembe véve az egyes korcsoportok életkori sajátosságait, illetve a különböző korcsoportok mozgásigényét, az eltérő terhelhetősége alapján.</t>
  </si>
  <si>
    <t>They gain knowledge about the principles and basic issues of technical, tactical learning. They get to know the importance and types of racing and sports competitions, the stages of preparation for sports, the problem of selection, and the criteria of talent.
They learn the planning of training and preparation, how to control the work done. They get acquainted with the most up-to-date data processing methods in the field of the development and measurability of motor skills, taking into account the age characteristics of each age group and the mobility needs of different age groups, based on their different workloads.</t>
  </si>
  <si>
    <t>Tudás: Ismerik a hallgatók a motoros képességek fejlesztésének és mérésének elméleti alapjait, gyakorlati szempontjait, módszereit. Edzésterveket állítanak össze különböző periodizációs ciklusok figyelembe vételével.      
Képességek: Képesek a sportág mozgásanyagának, technikai, taktikai ismereteinek átadására. Az oktatás során speciális - kognitív, affektív és motoros - műveltségtartalmak  közvetítésére. 
Attitűd: Az életkori szakaszoknak, sajátosságoknak  megfelelő pedagógiai módszereket alkalmaznak.</t>
  </si>
  <si>
    <t>Knowledge: Students know the theoretical foundations, practical aspects and methods of developing and measuring motor skills. Training plans are compiled taking into account different periodization cycles. 
Skills: Able to transfer the movement material, technical and tactical knowledge of the sport. To convey special - cognitive, affective and motor - literacy contents during education. 
Attitude: Pedagogical methods are used according to the age stages and peculiarities.</t>
  </si>
  <si>
    <t>Kötelező irodalom:
Dubecz J. (2009): Általános edzéselmélet és módszertan. Ractus Kft, Budapest
Szatmári Z. (szerk)(2009): Sport, életmód egészség. Akadémia Kiadó, Budapest
Nádori L. (1981): Az edzés elmélete és módszertana. Sport, Budapest
Harsányi L. (2000): Edzéstudomány I-II. Dialóg- Campus Kiadó, Budapest-Pécs
Ajánlott irodalom:
Rigler E. (2000): Az általános edzéselmélet és módszertan alapjai (III. rész: A felkészítés: a kondicionális képességek fejlesztése.) Jegyzet az iskolarendszeren kívüli sportszakemberképzı tanfolyamok részére. de Max Művek, Budapest"</t>
  </si>
  <si>
    <t>BED1278</t>
  </si>
  <si>
    <t>Bevezetés a tudományos kutatásokba</t>
  </si>
  <si>
    <t>Research Method of Social Sciences</t>
  </si>
  <si>
    <t>A tudományos megismerés jellemzői. A kísérletezés alapfogalmai. A kutatási téma, illetve a kutatási célok kiválasztásának problémája. A hipotézis elemzés problémája és a kutatási terv készítése. A kutatási minta kiválasztása és a folyamat bemutatása a probléma meghatározásától az adatelemzési tervig. Az adatelemzés különböző formái és a változók kapcsolatának vizsgálata. Megbízhatóság, validitás. Kutatás a gyakorlatban. A kérdésfeltevéstől (szakirodalmi tájékozódás, internet használat) a bizonyításig. A tudományos közlemények készítésének formai és tartalmi szabályai. Hipotézisalkotás. Méréstani ismeretek. Adatfeldolgozási módszerek. SPSS statisztikai program alkalmazása. Szakdolgozat készítés alapelvei. Prezentáció készítés szempontjai.</t>
  </si>
  <si>
    <t xml:space="preserve">Characteristics of scientific cognition. Basic concepts of experimentation. The problem of choosing a research topic and objectives. The problem of hypothesis analysis and research design. Selection of research sample and description of the process from problem definition to data analysis plan. The different forms of data analysis and the relationships between variables. Reliability, validity. Research in practice. From question posing (literature search, internet use) to proof. Form and content of scientific publications. Hypothesis generation. Measurement skills. Data processing methods. Use of SPSS statistical software. Principles of thesis writing. Presentation aspects.
</t>
  </si>
  <si>
    <t xml:space="preserve">Tudás: A hallgatók ismerjék meg a vizsgálati és kutatási módszerek főbb típusait, alkalmazhatóságuk feltételeit, a hipotézisalkotás és vizsgálat alapvető szabályait és a kutatások erkölcsi vonatkozásait a sporttudományban. Sajátítsák el a prezentáció-készítés és közzétevés nyelvi, stilisztikai elvárásait, követelményeit és formai szerkezetét.
Képességek: Az eredmények alapján képesek legyenek a megfelelő oktatási-nevelési módszerek kiválasztásával az általa oktatott tanulók életkor szerinti testi és értelmi fejlődésének megfelelő megvalósítására. Gyakorlatorientáltan végezzék az abszolút- rang- és vegyes skálán mérhető sportágak statisztikai elemzéseit. Képes a modern technológiákat, alkalmazásokat hatékonyan bevonni saját munkájába.
Attitűd: Fontosnak tartja a sportolókkal való együttműködést, nyitottságot, figyelembe veszi a tanulók sajátos ötleteit, igényeit, kezdeményezéseit. Törekszik a célravezető módszerek kiválasztásának megválasztására
</t>
  </si>
  <si>
    <t xml:space="preserve">Knowledge: students should be familiar with the main types of investigation and research methods, the conditions of their applicability, the basic rules of hypothesis generation and investigation, and the ethical aspects of research in sports science. They should be familiar with the linguistic, stylistic expectations, requirements and formal structure of presentation and publication.
Skills: to be able, on the basis of the results obtained, to select appropriate teaching-learning methods to achieve the age-appropriate physical and intellectual development of the pupils they teach. Perform statistical analyses of sports measured on an absolute, rank and mixed scale in a practice-oriented manner. Ability to effectively integrate modern technologies and applications into their work.
Attitude. Finds it important to cooperate with the athletes, to be open, to take into account the specific ideas, needs and initiatives of the students. </t>
  </si>
  <si>
    <t>házi dolgozat elkésztése, zh 50%-os teljesítése</t>
  </si>
  <si>
    <t>project work, an in-class test with a minimum passing rate of 50%</t>
  </si>
  <si>
    <t xml:space="preserve">Kötelező irodalom:
Babbie, E. (2008): A társadalomkutatás gyakorlata. Balassi Kiadó, Budapest, 744. 
Eco, U. (1991): Hogyan írjunk szakdolgozatot. Gondolat Kiadó, Budapest, 255.
Falus, I. (szerk.) (2000): Bevezetés a pedagógiai kutatás módszereibe. Műszaki Könyvkiadó, Budapest, 540.
Ajánlott irodalom:
Kecskeméti L., IZSÓ L. (2005): Bevezetés az SPSS programrendszerbe. ELTE Eötvös Kiadó, Budapest, 459.
Majoros P. (2004): A kutatásmódszertan alapjai. Budapest, Perfekt ZRT.
Pintér J., Ács P. (2007): Bevezetés a sportstatisztikába. Dialóg Campus Kiadó, Budapest – Pécs, 164.
Hegedüs F. (2018): Bevezetés a tudományos kutatásba (https://mooc.nye.hu/login/index.php#section-16), Nyíregyházi Egyetem, Nyíregyháza
</t>
  </si>
  <si>
    <t>BED1219</t>
  </si>
  <si>
    <t>Mozgástanulás és mozgás elemzés (Biomechanika)</t>
  </si>
  <si>
    <t>Motor Learning and Research of Movement (Biomechanics)</t>
  </si>
  <si>
    <t>A mozgásfejlődés fogalma, a motoros cselekvéstanulás alapjai.  Életkori sajátosságok, életszakaszok. A mozgásfejlődés összetevői, szerkezete, és oktatás stratégiája. Mozgásfejlődési fázisok. Fejlődéstani alaptételek. A mozgáskészség értelmezése, kialakulásának fázismodelljei, mozgástípusok. Az absztrakció problémája. Transzferhatás a motoros tanulásban. A biomechanika fogalma, tárgya, jelentősége. Mechanikai alapfogalmak. A mechanikai mozgások osztályozása. Kinematika. Egyszerű és összetett mozgások. Dinamika: Kinetika- Newton törvényei; Statika: Az emberi test „középpontjai”. Súlypont meghatározás módszerei. Egyensúlyi helyzetek. Sportmozgások biomechanikai elemzése. Emelők az emberi szervezetben. Hemodinamikai alapfogalmak. A keringési és a légzőrendszer biomechanikája</t>
  </si>
  <si>
    <t xml:space="preserve">The concept of movement development, the basics of motor action learning. Age peculiarities, stages of life. Components, structure, and educational strategy of movement development. Movement development phases. Fundamentals of development. Interpretation of mobility, phase models of its development, types of movement. The problem of abstraction. Transfer effect in motor learning. The concept, object and significance of biomechanics. Basic mechanical concepts. Classification of mechanical movements. Kinematics. Simple and complex movements. Dynamics: Kinetics- Newton's laws; Statics: The "centers" of the human body. Methods of determining the center of gravity. Equilibrium situations. Biomechanical analysis of sports movements. Lifts in the human body. Basic concepts of hemodynamics. Biomechanics of the circulatory and respiratory systems
</t>
  </si>
  <si>
    <t xml:space="preserve">Tudás: A kurzus sikeres elvégzése után a hallgató ismeri és értelmezni tudja a motoros tanulás folyamatát, ezen belül a kialakulást befolyásoló társadalmi és biológiai feltételeket a különböző szabályozási modelleket képviselő mozgáskészségek kialakulásának fázisai, speciális megjelenési formái szerint. Ismeri a mozgástanítás során a motoros tanulást elősegítő eljárásokat, a tanítási-tanulási folyamat motoros, valamint kognitív aspektusa tudatos transzferáló eszközként való alkalmazásának lehetőségeit az egyes korosztályok oktatási ismereteinek figyelembevételével. 
Ismeri a sporttudomány, a nevelés- és egészségtudomány fogalmi és interdiszciplináris rendszerét,
kapcsolódási pontjait, folyamatait és hatásrendszerét. 
Képességek: Képes a természettudományos szemléletmódjának elmélyítésével hozzájárulni a tudományos igényű mozgáselemzéshez, a testnevelés és sportoktatás hatékonyságának növeléséhez. 
Képes a testnevelés és sport tudományos és szakmai elméleteinek és összefüggéseinek
megértésére, valamint megfelelő gyakorlati alkalmazására. A biomechanika ismeretanyagának és módszereinek felhasználásával alkalmas az ember mozgatórendszerének vizsgálatára, valamint a testgyakorlatok és az alapsportágak legalapvetőbb testhelyzeteinek és mozgásainak kinematikai, dinamikai, energetikai és izomműködés szerinti elemzésére.
Attitűd: Tudatosan törekszik az értékek sokféleségének elfogadására, nyitott mások véleményének, értékeinek megismerésére, tiszteletben tartására.
Autonómia, felelősség: Figyelemmel kíséri tevékenységének hatását másokra, reflektív módon törekszik tevékenységének javítására, elemzésére, megújítására.
</t>
  </si>
  <si>
    <t>condition for admission to the exam: 50% completion of the in-class test at the end of the semester</t>
  </si>
  <si>
    <t>Kötelező irodalom:
Barton J. (1983): Biomechanika. Nemzeti Tankönyvkiadó, Budapest, 270., ISBN: 963-18-6790-0
Farmosi I. (2001): Mozgásfejlődés. Dialóg Campus Kiadó, Budapest- Pécs, 131., ISBN: 978-963-9950-35-1
Jólesz F. (1980): A sportmozgások biomechanikája. Tankönyvkiadó, Budapest, 300., ISBN: -
Maxin I. (2007): A testnevelés elmélete és módszertana. Dialóg Campus Kiadó, Budapest-Pécs, 280., ISBN: 963-7296-45-X 
Ajánlott irodalom:
Barton J. (1995): Biomechanikai járáselemzés. Aesculart. Budapest, 77., ISBN: -</t>
  </si>
  <si>
    <t>BED1280</t>
  </si>
  <si>
    <t>Motoros képességek fejlesztése</t>
  </si>
  <si>
    <t>Developing of Motor Skills</t>
  </si>
  <si>
    <t>A kondícionális és koordinációs képességek, fajtái, felosztásuk. A motoros képességek biológiai háttere. A koondícionális és koordinációs képességek fejlesztésének elmélete és módszertana az egyes korcsoportok sajátosságai, illetve a különböző korcsoportok mozgásigénye, eltérő lehetősége alapján. A legkorszerűbb mérési és adatfeldolgozási ismeretek és módszerek a motoros képességek mérhetőségének tárgykörében.</t>
  </si>
  <si>
    <t>Conditional and coordination abilities, types, their division. Biological background of motor skills. The theory and methodology of the development of aggregation and coordination skills based on the characteristics of each age group, as well as the movement needs and different possibilities of different age groups. State-of-the-art measurement and data processing knowledge and methods in the field of measurability of motor skills.</t>
  </si>
  <si>
    <t>Tudás:Ismerjék a hallgatók a motoros képességek fejlesztésének és mérésének elméleti alapjait, gyakorlati szempontjait, módszereit. Az oktatás során speciális- kognitív, affektív és motoros- műveltségtartalmak kerüljenek közvetítésre. 
Képességek: Legyenek képesek kialakítani a sportolókban az értékelés, önértékelés fontosságát és képességét. A motoros képességek fejlesztésének és ellenőrzésének ismereteivel legyenek képesek rávilágítani az eredményes és sikeres mozgás tanulás fontosságára, lehetőségeire.                                                               Attitűd: a motoros képességek fejlesztése során maximálisan vegye figyelembe a sportolók kognitív és affektiv képességeinek aktuális szintjét.</t>
  </si>
  <si>
    <t>Knowledge: Students should know the theoretical foundations, practical aspects and methods of developing and measuring motor skills. During the education, special - cognitive, affective and motor - literacy contents should be conveyed. 
Skills: Be able to develop in athletes the importance and ability of assessment, self-esteem. With the knowledge of the development and control of motor skills, they should be able to shed light on the importance and possibilities of effective and successful movement learning. 
Attitude: When developing motor skills, take the utmost account of the current level of cognitive and affective abilities of athletes.</t>
  </si>
  <si>
    <t>zárthelyi dolgozat megírása min. elégséges szinten. Értékelés 1-5 jeggyel.</t>
  </si>
  <si>
    <t>in-class test on a sufficient level, evaluated with grades 1-5 .</t>
  </si>
  <si>
    <t>Kötelező irodalom:
Ács P. (2009): Sporttudományi kutatások módszertana PTE-TTK TSTI, 291., 
Dubecz J. (2009): Általános edzéselmélet és módszertan. 274.,                              Ajánlott irodalom:
Harsányi L.(2000): Edzéstudomány I-II. Dialóg - Campus Kiadó, Budapest- Pécs, 142 – 199., 
NádorI L. (1998): Sportképessége mérése. MTE, Budapest, 
Pintér J. - Ács P. (2007): Bevezetés a sportstatisztikába. Dialóg Campus Kiadó, Budapest-Pécs 167."</t>
  </si>
  <si>
    <t>BED1297</t>
  </si>
  <si>
    <t>Küzdősportok</t>
  </si>
  <si>
    <t>Combat Sport</t>
  </si>
  <si>
    <t>Az oktatásra kerülő gyakorlatok technikailag helyes végrehajtására vonatkozó ismeretek.
Átfogó ismeretek a szabálytalan és tilos fogásokról.
Az önvédelmi és küzdő jellegű feladatok eredményes végrehajtását befolyásoló alapvető motoros képességek ismeretei és életkorhoz igazított fejlesztés módszerei.
A küzdősportok, mint a magyar sport nemzetközi sikereinek kiemelkedő képviselője.
Szemléletformálás a küzdősportok komplex személyiségfejlesztő értékeinek ismertetésével (motoros, kognitív, szociális és érzelmi akarati tulajdonságok).
Annak tudatosítása, hogy a küzdőmódokban a szerény, szorgalmas és kitartó emberek találnak védelmi eszközt.
A küzdősportok gyakorlásában alapvető elv az egészségi és élettani szabályok megtartásának elve: a gyakorlás és a pihenés helyes aránya, a helyes táplálkozás, a célszerű légzés, a túlerőltetés elkerülése. Az óvatosság, a figyelem és a józan helyzetmegítélés mellett le kell küzdeni az elbizakodottságot, a vigyázatlanságot és a félelmet.</t>
  </si>
  <si>
    <t>Knowledge of the technically correct implementation of the exercises to be taught.
Comprehensive knowledge of irregular and prohibited catches.
Knowledge of basic motor skills and methods of age-appropriate development that influence the successful performance of self-defense and combat tasks.
Martial arts as an outstanding representative of the international success of Hungarian sports.
Formation of attitudes by describing the complex personality development values ​​of martial arts (motor, cognitive, social and emotional will qualities).
Awareness that modest, hardworking and persistent people find a means of protection in their struggles.
The basic principle in the practice of martial arts is to observe the rules of health and physiology: the right ratio of exercise and rest, proper nutrition, proper breathing, avoiding overwork. With caution, attention, and common sense, arrogance, carelessness, and fear must be overcome.</t>
  </si>
  <si>
    <t>Tudás: A kurzus sikeres elvégzése után a hallgató ismeri az oktatásra kerülő gyakorlatok technikailag helyes végrehajtását. Átfogó ismeretekkel rendelkezik a szabálytalan és tilos fogásokról.
Képességek: Képes az önvédelmi és küzdő jellegű feladatok eredményes végrehajtását befolyásoló alapvető motoros képességek ismereteit és életkorhoz igazított fejlesztés módszereit alkalmazni. Képes szemléletformálásra a küzdősportok komplex személyiségfejlesztő értékeinek ismertetésével (motoros, kognitív, szociális és érzelmi akarati tulajdonságok).
Attitűd: Váratlan döntési helyzetekben törekszik arra, hogy a problémákat lehetőleg másokkal együttműködésben oldja meg. 
Autonómia, felelősség: Az óvatosság, a figyelem és a józan helyzetmegítélés mellett törekszik arra, hogy komplex megközelítést kínáló, az etikai normák teljes körű figyelembevételével hozza meg döntéseit.</t>
  </si>
  <si>
    <t>Knowledge: Upon successful completion of the course, the student will be familiar with the technically correct execution of the exercises to be taught. He has a comprehensive knowledge of irregular and prohibited catches.
Skills: Ability to apply knowledge of basic motor skills and age-appropriate development methods that affect the successful performance of self-defense and combat-related tasks. Able to form an attitude by describing the complex personality development values ​​of martial arts (motor, cognitive, social and emotional will qualities).
Attitude: In unexpected decision situations, you try to solve problems as much as possible in collaboration with others.
Autonomy, responsibility: In addition to caution, attention and common sense, he strives to make his decisions with full respect for ethical standards, offering a complex approach.</t>
  </si>
  <si>
    <t>Ajánlott irodalom:
Nagy E. (2000): Küzdősportok az iskolai testnevelésben. Dialóg Campus Kiadó, Budapest- Pécs
Barna T. (2006): Játék a birkózás. SE Testnevelés és Sporttudományi Kar, Budapest – Pécs
Feketééné G. A. (2007): Testnevelési játékok gyűjteménye. Ovimező Alapítvány, Mezőkovácsháza
Fodor, at. al. (2009): A küzdősportok alapjai. SE, Testnevelés és Sporttudományi Kar, Budapest
Morvay-Sey K., Rétsági  E. (2010): A küzdősportok és az önvédelem iskolai oktatásáról. Egy pécsi vizsgálat eredményei. Új Pedagógiai Szemle: 3-4. 129-139.
Nagykáldi Cs. (2002): Küzdősportok elmélete. Computer Arts, Budapest
Tóth L. (1994): Judo gyerekeknek. Bushido-Sensei BT.
Végh J. (1996): Judo.  Bakony Judo, Pápa</t>
  </si>
  <si>
    <t>BED1298</t>
  </si>
  <si>
    <t xml:space="preserve">Szakmai gyakorlat 1. </t>
  </si>
  <si>
    <t>Professional Practice 1.</t>
  </si>
  <si>
    <t>A szakmai gyakorlat a képzési időszakhoz igazított bontásban az oktató által kijelölt külső sportegyesületkben történő edzéslátogatás.</t>
  </si>
  <si>
    <t>Professional practice, training visits in external sports associations designated by the instructor, divided into a training period.</t>
  </si>
  <si>
    <t>Tudás: Az edzőképzés célja, olyan sportszakemberek képzése, akik tudományosan megalapozott ismeretekkel rendelkeznek, alkalmasak valamennyi korosztály speciális felkészítésére és a sportolók kiváasztására. Magas szinten tudják végrehajtani sportáguk technikai, taktikai elemeit, rendelkezzenek alapszintű motorikus képességekkel. Ismerje és alkalmazza sportága mozgásanyagának oktatási módszereit, valamint a legújabb nemzetközi trendeket.                                                                                                                                                      Képességek: Kompetenciák birtokában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t>
  </si>
  <si>
    <t>BAI0023</t>
  </si>
  <si>
    <t>Üzleti kommunikáció és protokoll</t>
  </si>
  <si>
    <t>Business Communication and Protocol</t>
  </si>
  <si>
    <t>A tárgy célja a hallgatók megismertetése a hatékony interperszonális kommunikáció alapjaival, szituációival a „motivációs” és „információs” funkciók érvényesítési lehetőségeivel. A hallgatók megismerik az üzleti protokoll szerepe, az európai viselkedéskultúra alapjait, formuláit. A kommunikáció alapmodellje, funkciói, interakciói. A prezentáció, az előadás, a vita, az értekezlet. A nonverbális kommunikáció formái. Az üzleti levelezés. Etikett és protokoll az üzleti életben.</t>
  </si>
  <si>
    <t>The purpose of this subject is to acquaint students with the basics of effective interpersonal communication and its situations with the validation possibilities of "motivational" and "information" functions. Students learn about the role of business protocols, the foundations and formulas of European behavior culture. The basic model, functions and interactions of communication. The presentation, the lecture, the discussion, the meeting. The forms of nonverbal communication. Business correspondence. Etiquette and protocol in business.</t>
  </si>
  <si>
    <t xml:space="preserve">Tudás: A hallgató ismeri az asszertív interperszonális kommunikációt, alkalmazza annak módszereit, így képes hatékonyan kommunikálni a hazai üzleti környezetben.
Képességek: A hallható képes a gazdasági szervezetek gazdálkodásához és szervezéséhez kapcsolódó munkakörökben a hatékony kommunikációra, így képes együttműködni más szakterületek képviselőivel, nyitott a csapatmunkára, projektmunkára.
Képes előadásokat tartani, vitavezetést végezni.
Autonómia, felelősség: Törekszik tudásának és munkakapcsolatainak fejlesztésére, ebben munkatársaival való együttműködésre.
</t>
  </si>
  <si>
    <t>1. Évközi Zh dolgozat: 15 p._x000D_
2. Évközi Zh dolgozat: 15 p. _x000D_
Egyéni projektfeladat: 15 p._x000D_
Év végi Zh dolgozat: 55 p._x000D_
Összesen: 100 p._x000D_
_x000D_
Elégséges szint: 51%-tól</t>
  </si>
  <si>
    <t>1. mid-term test: 15 p._x000D_
2. mid-term test: 15 p._x000D_
Individual project: 15p. _x000D_
End-term test: 55 p._x000D_
Total: 100 p._x000D_
_x000D_
Minimum passing rate:  51%</t>
  </si>
  <si>
    <t xml:space="preserve">Ajánlott irodalom:
Hoffmeister-Tóth Á. – Mitev A. Z.: Üzleti kommunikáció és tárgyalástechnika 
(ISBN: 9789630585323)
Neményiné Dr. Gy. I.: Hogyan kommunikáljuk tárgyalás közben (ISBN: 9789630583473)
Neményiné Dr. Gy. I.: Kommunikációelmélet – Szemelvénygyűjtemény (ISBN: 9789633945445)
Ottlik K.: Protokoll – Viselkedéskultúra
(ISBN: 9789632438917)
Sille I.: Illem, etikett, protokoll
(ISBN: 9789630586597)
</t>
  </si>
  <si>
    <t>BED1125</t>
  </si>
  <si>
    <t>Testnevelés elmélet és módszertan</t>
  </si>
  <si>
    <t>Didactics of Physical Education</t>
  </si>
  <si>
    <t>Tantervelméleti alapismeretek. Tanmenet készítés az időszakok függvényében. A testnevelés óravázlat formája, szerkezete, tartalma. Az előkészítő résszel kapcsolatos szaknyelvi ismeretek rendszerének elsajátítása. Felelevenítés és alkalmazás a gimnasztika rajzírás, szakleírás, gyakorlatvezetés ismereteiből</t>
  </si>
  <si>
    <t>Basic curriculum theory. Curriculum design depending on the periods. The form, structure and content of the physical education lesson plan. Acquisition of a system of terminology related to the preparatory part. Revival and application of knowledge of gymnastics drawing, technical writing, practical training.</t>
  </si>
  <si>
    <t xml:space="preserve">Tudás: A kurzus sikeres elvégzése után a hallgató ismeri a legfontosabb tanári dokumentumokat: tanterv, tanmenet, óravázlat, illetve legyen képes összefüggéseiben átlátni ezek egymásra épülését. Ismeri a testnevelés óra fő részeit és annak tartalmát, melyet óravázlat írásos formátumban meg tud jeleníteni.
Képességek: A tanítási egységek tervezéséhez és a hozzá rendelhető tananyagok kiválasztásához szükséges kompetencikkal rendelkezik. Képes sportversenyek tervezésére, szervezésére, kivitelezésére. Felkészült a sportkör sportegyesület működtetésére. 
Attitűd: Elkötelezett a tanulók sportági képességeinek fejlesztése iránt.  
Autonómia, felelősség: Tisztában van azzal, hogy a testnevelés által közvetített tudás a tanulók személyiségének fejlesztésében is szerepet játszik.
</t>
  </si>
  <si>
    <t>Gyakorlatvezetések és a félév végi zárthelyi dolgozat 50%-os teljesítése</t>
  </si>
  <si>
    <t>Practicals and 50% completion of the end-of-semester final paper</t>
  </si>
  <si>
    <t xml:space="preserve">Kötelező irodalom:
Arday A. (szerk.)(2001): A testnevelés tanítása. Tanári kézikönyv felső tagozatos pedagógusok  
számára. Korona Kiadó, Budapest, 224. 
Bódis I- né. (szerk.) (1999): Testnevelés tanítás és módszertan. Szöveggyűjtemény. 
Bessenyei György Könyvkiadó, Nyíregyháza, 160.
Makszin I. (2007): A testnevelés elmélete és módszertana. Dialóg – Campus Kiadó, Budapest – Pécs, 302. 
Rértsági E. (2004): A testnevelés tantárgypedagógiája. Dialóg – Campus Kiadó, Budapest – Pécs, 254.
Honfi L. (2011): Gimnasztika. Elektronikus tankönyv –
Ajánlott irodalom:
http://tamop412a.ttk.pte.hu/TSI/Honfi%20Laszlo%20-%20Gimnasztika/Gimnasztika.pdf 
2013. 05. 01.
TESIM. Testnevelés Módszertani Könyvek MDSZ, Budapest
</t>
  </si>
  <si>
    <t>BED1126</t>
  </si>
  <si>
    <t>Prevenció, rehabilitáció</t>
  </si>
  <si>
    <t>Prevention, Rehabilitation</t>
  </si>
  <si>
    <t xml:space="preserve">Prevenció fogalma. Élettartam, életminőség.
A megelőzés formái. A fertőző betegségek megelőzése, védőoltások. Az elhízás, a metabolikus szindróma, és a diabetes megelőzése.A magas vérnyomás betegség és a kardiovaszkuláris betegségek prevenciója.Mozgásszervi betegségek megelőzése. Sportsérülések megelőzése.Sportsérülések rehabilitációja. Specifikus sportsérülések </t>
  </si>
  <si>
    <t>Concept of prevention. Longevity, quality of life.
Forms of prevention. Prevention of infectious diseases, vaccinations. Prevention of obesity, metabolic syndrome, and diabetes. Prevention of hypertension and cardiovascular disease. Prevention of musculoskeletal disorders. Prevention of sports injuries. Rehabilitation of sports injuries. Specific sports injuries</t>
  </si>
  <si>
    <t xml:space="preserve">Tudás: Megfelelő tudással rendelkezik az egészséges emberi szervezet alapvető testi, lelki működéséről és a helytelen életmódból fakadó egészségkárosító tényezőkről.
Megfelelő ismeretekkel rendelkezik a rehabilitáció folyamatáról különböző sérülések esetén. 
Magas szintű tudással rendelkezik az edzői tevékenység ellátásához szükséges alapvető anatómiai és élettani, sporttudományi ismeretekről.
Képességek: Képes az egészségfejlesztés és a mentálhigiénés kultúra feltételeinek kialakítására az őt alkalmazó szervezetekben.
Képes az edzői tevékenységében sporttudományi, egészségtudományi ismeretek alkalmazására. Képes az előforduló balesetek esetén elsősegélynyújtásra.
Képes az őt alkalmazó szervezetekben balesetvédelmi programok kidolgozására.
Képes egészségtudatos, sportos életmód tervezésére, az egészségfejlesztésre, az egészségkultúra kialakítására, feltételeinek megteremtésére. Képes a versenysport gyakorlata által megkövetelt magas szintű teljesítmény fejlesztésére a sportolók egészségének megtartása mellett.
Attitűd:Értéknek tekinti a sportot, az egészséges életmódot és életminőséget, valamint rendelkezik az egészségtudatos ember szemléletével, nézeteit sportolói és ismerősei körében terjeszti.Mélyen elkötelezett a minőségi sportszakmai munkavégzés mellett.
Fogékony az újdonságokra, akár más sportág vagy tudományterület kapcsán, egyúttal naprakész felkészültség és a szakmai fejlődésre nyitott gondolkodás jellemzi. Igényes munkavégzésével hozzájárul a testkultúra és egészségkultúra színvonalának emeléséhez.
</t>
  </si>
  <si>
    <t>Knowledge: Has adequate knowledge of the basic physical and mental functioning of a healthy human body and the health effects of poor living.
He has adequate knowledge of the rehabilitation process for various injuries.
He has a high level of knowledge of the basic anatomical, physiological and sports science knowledge required for coaching.
Skills: Ability to create the conditions for health promotion and mental health culture in the organizations that employ him.
Able to apply knowledge of sports science and health sciences in his coaching activities. Able to provide first aid in the event of an accident.
Able to develop accident prevention programs in organizations that employ him.
Able to plan a health-conscious, sporty lifestyle, to develop health, to create a health culture, to create the conditions. Able to develop the high level of performance required by the practice of competitive sports while maintaining the health of athletes.
Attitude: Values ​​sports, a healthy lifestyle and quality of life, and has an approach to being a health-conscious person, disseminating his / her views to athletes and acquaintances.
He is receptive to innovations, whether in connection with other sports or disciplines, and is characterized by up-to-date preparation and thinking open to professional development. Through his demanding work, he contributes to raising the standard of physical and health culture.</t>
  </si>
  <si>
    <t xml:space="preserve">A gyakorlati jegy megszerzésének feltétele: évközi házi dolgozat, valamint kiselőadás 50%-os teljesítése. </t>
  </si>
  <si>
    <t xml:space="preserve">Ajánlott irodalom:
Szatmári Z. ( 2009): Sport-életmód-egészség. Akadémia Kiadó, ISBN 978 963 05 8653 5
Berkes I.-Halasi T.( 2007): Amit a sportolók sérüléseiről és beregségeiről tudni kell. Országos sportegészségügyi Intézet kiadványa, Budapest.
Kruk,J.(2007): Physical activity in the prevention of the most frequent chronic diseases: an analysis of the recent evidence. Asian Pacific Journal of Cancer Prevention, 8 (3).
</t>
  </si>
  <si>
    <t>BED1127</t>
  </si>
  <si>
    <t>Szakmai identitás fejlesztése</t>
  </si>
  <si>
    <t>Professional Self-awareness</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</si>
  <si>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</si>
  <si>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</si>
  <si>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Tudás: A hallgató rendelkezzen megfelelő önismerettel, legyen képes a saját tevékenységével kapcsolatos kritikus reflexiókra, önértékelésre; előítélet- és sztereotípiamentes szemléletre. Demokratikus értékelkötelezettséggel és felelősségtudattal rendelkezve legyen kész a sajátjától eltérő értékek elfogadására, legyen nyitott mások véleményének a megismerésére és tiszteletben tartására.
Képességek: Legyen képes tanulókkal, szülőkkel, az iskolai közösségekkel való hatékony együttműködésre és kommunikációra, tudjon a különböző társadalmi rétegekhez, kulturális, nemzeti vagy etnikai csoportokhoz tartozó szülőkkel partnerként együttműködni. Legyen képes felismerni az előítéletesség és a sztereotípiákon alapuló gondolkodás megnyilvánulásait, és azokat szakszerűen kezelni. 
Attitűd: Rendelkezzen a neveléshez szükséges empátiával, toleranciával, megfelelő asszertivitással.</t>
  </si>
  <si>
    <t>Knowledge: The student own appropriate self-awareness, has to be able to critical reflection about her/his own behavior and personality and used unprejudiced approaches.
Skills: With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be able to recognize and manage professionally the prejudicial and stereotypical way of thinking and behavior. 
Attitude: Be in possession of tolerant, emphatic and assertive attitude which are necessities of the education.</t>
  </si>
  <si>
    <t>Minősített aláírás</t>
  </si>
  <si>
    <t>Signature with qualification</t>
  </si>
  <si>
    <t>Ajánlott irodalom:
Bagdy E. – Telkes J. (2000): Személyiségfejlesztő módszerek az iskolában. TKK, Budapest, 5- 79.p. ISBN 963 19 023 15 
R. R. Carl (2008): Találkozások- a személyközpontú csoport. Edge 2000 Kiadó, Oktatáskutató és Fejlesztő Intézet, Budapest, 9-169.p. ISBN 978 9639760080 
Rudas J. (2009): Javne örökösei. Fejlesztő tréningcsoportok – elvek, módszerek, gyakorlatcsomagok. Lélekben Otthon Kiadó, Győr ISBN9789639771192 
Rudas J. (2004): Delfi örökösei. DICO Kiadó, Új Mandátum Könyvkiadó, Budapest ISBN 963 9494-48-8</t>
  </si>
  <si>
    <t>BED1182</t>
  </si>
  <si>
    <t>Testnevelés és népi játékok</t>
  </si>
  <si>
    <t xml:space="preserve">PE and Folk Games </t>
  </si>
  <si>
    <t>A hallgatók megismertetése a játékelméleti alapismeretekkel, a játék és a különböző életkorú gyermekek nevelési sajátosságainak kapcsolatával. A tantárgy további elméleti feladata, hogy elsajátítsák a hallgatók a játékoktatás módszertani lépéseit, feladatait az oktatás különböző színterein. Ismerjék meg és a jártasság szintjén alkalmazzák a testnevelési és népi játékokat. Valósítsák meg a feldolgozásra kerülő játékok szervezését, vezetését hallgatótársaik közreműködésével.</t>
  </si>
  <si>
    <t xml:space="preserve">Tudás: A kurzus sikeres elvégzése után a hallgató ismeri azokat a lehetőségeket, amelyek segítségével a testnevelési és népi játékok hozzájárulnak a játékigények fejlesztéséhez, a játékok kultúrájuk fejlesztéséhez. 
Képességek: Képes felismerni a testnevelési és népi játékok fejlesztő hatását- térbeli tudatosság, testtudat alakítás, koordinációfejlesztés, kreativitás, kooperáció- a különböző szerepjátékokon, szabályjátékokon és feladatjátékokon keresztül. 
Attitűd: A helyesen kiválasztott testnevelési és népi játékok alkalmazásával, elsajátítja a különböző mozgásformák oktatásának előkészítését, oktatását, gyakorlását és alkalmazását, amelynek folyamatát kritikusan kezeli. 
Autonómia, felelősség: Felelősséget vállal döntéseiért, amelyben alkotó módon tud hozzájárulni a tanórán kívüli tevékenységek változatosabbá, színesebbé tételéhez. Felismeri a játékban rejlő pozitív személyiségfejlesztés lehetőségeit: szabálykövető magatartás, önfegyelem, együttműködés, konfliktuskezelés, kommunikáció, fair play.
</t>
  </si>
  <si>
    <t>Knowledge: After successfully completing the course, the student is familiar with the possibilities through which physical education and folk games contribute to the development of game needs, the development of their game culture.
Skills: Able to recognize the developmental effects of physical education and folk games - spatial awareness, body awareness formation, coordination development, creativity, cooperation - through various role-playing games, rule games and task games.
Attitude: By applying the rightly chosen physical education and folk games, he / she acquires the preparation, teaching, practice and application of the teaching of different forms of movement, the process of which he / she critically handles.
Autonomy, responsibility: Takes responsibility for your decisions, in which you can contribute in a creative way to making extracurricular activities more diverse and colorful. Recognizes the potential of positive personality development inherent in the game: rule-following, self-discipline, cooperation, conflict management, communication, fair play.</t>
  </si>
  <si>
    <t xml:space="preserve">Kötelező irodalom:
Bíró M.–Váczi P.–Sz-Kovács Gy.– Juhász I.– Szombathy K. (2015): Mozgásos játékok. Líceum Kiadó, Eger, ISBN 9786155297298 
Pásztori A. – Rátkos E. (1992): Iskolai és népi játékok. In: Sportjátékok I. Tankönyvkiadó, Budapest, ISBN 9631889254 
Reigl M. (2014): Testnevelési játékok: elmélet és gyakorlat. Az iskolai testnevelés játékai. Jegyzet, Semmelweis Egyetem Testnevelési és Sporttudományi Kar, Budapest, 142., ISBN: 978 9637166990
Ajánlott irodalom:
Boronyai Z. - Király T.- Pappné G. Zs. - Csányi T. (2015): Mozgásfejlesztés, ügyességfejlesztés mozgáskoncepciós megközelítésben. Magyar Diáksport Szövetség, Budapest, 65., ISBN 978 615 80090 8 9 
Boronyai Z.-Kovács K.-Csányi T. (2014): A taktikai gondolkodás fejlesztésének lehetőségei a játékoktatásban. Magyar Diáksport Szövetség, Budapest, 106., ISBN: 978 615 80090 5 8
</t>
  </si>
  <si>
    <t>BED1183</t>
  </si>
  <si>
    <t>Táborok szervezése</t>
  </si>
  <si>
    <t>Organization of Camps</t>
  </si>
  <si>
    <t>A tantárgy szakmai tartalma: a táborszervezés munka-és iskolaegészségtani követelményei, a táborhelyszín megválasztása, költségvetési terv, igényfelmérés, a táborvezetőség kialakítása-kiválasztása-felkészítése, táborrend, szolgáltatási szerződések, programtervezés, megvalósítási módszertan (általános napirend, napi programterv, szabadidős programterv) Szakmai (labdarúgás, úszás, kézilabda és atlétika képzési) programterv. A táborvezetőség munkamegosztása. Kapcsolat a táborban résztvevőkkel.  A tábor értékelése. Utómunkálatok.</t>
  </si>
  <si>
    <t xml:space="preserve">Ismeri a táborszervezés menetét, sportágához tartozó speciális követelményeit. - Ismeri a tábori sportági munkavégzés, munkakultúra, ergonómiai, mentálhigiénés és szervezeti kultúrával való összefüggéseit, fejlesztési módszereit. Képes tábori körülmények között sportágfejlesztő tevékenységre, melyet folyamatosan vagy projektszerű munkavégzésben valósít meg. Képes az előforduló balesetek esetén elsősegélynyújtásra. 
Tudás: A kurzus sikeres elvégzése után a hallgató ismeri és alkalmazza a környezet- természetvédelmi nevelés alapvető formáit. Ismeri a természeti és környezeti hatások és az emberi szervezetben lejátszódó alkalmazkodó képességek közötti összefüggéseket. 
Képességek: A hallgató képes alapszinten végrehajtani olyan nem tradicionális mozgásformákat, melyek a szabadidő eltöltés új lehetőségeit hordozzák sajátos, természeti (outdoor) környezetben. 
Attitűd: Tudja alkalmazni és betartani, egyben betarttatni a természeti környezetben űzhető sportok egészségvédelmi és környezettudatos viselkedési szabályait.
Autonómia, felelősség: A tábor teljesítése után motivált a természeti környezetben lévő újfajta élményszerzési élményátadási foglalkozások megszervezésére, levezetésére. 
</t>
  </si>
  <si>
    <t>He/she knows the process of camp organisation and the specific requirements of his/her sport - He/she knows the links between camp sport work, work culture, ergonomics, mental hygiene and organisational culture, and the methods of development. Ability to provide first aid in the event of accidents. 
Knowledge: After successful completion of the course, the student will be able to apply the knowledge and skills acquired in the course of the course. 
Skills: Ability to carry out sport development activities in a camp setting, either on a continuous basis or in a project basis. 
Attitude: Be able to apply, respect and enforce the rules of health protection and environmental behaviour in sports in natural environments.</t>
  </si>
  <si>
    <t>Kötelező irodalom:
Bodor T.(2006): Táborszervezés, táborvezetés. Logo füzetek-3. DTPePRINT Bt. Szombathely, p. 41. 
Egri-K. T. (2001): Túrázás, táborozás egészségtana. Nyírkarta Bt., Nyíregyháza., p. 161. ISBN 963 03 76660
Dosek Á. (1997): Erdők, hegyek sportja. MTE tankönyv, Budapest. p. 294. ISBN 963 7166 60 2 
Dák A., Kovács D., Melicher Zs., Polacsek Gy., Török D., Varga M., Üveges I. (2014): Táborszervezési kézikönyv. Magyar Vöröskereszt p.62. 
Ajánlott irodalom:
Nagy Á.(2018): A táborozáspedagógia és helye a pedagógiai rendszertanban. Új pedagógiai szemle, 2018/5-6 p.52-70.</t>
  </si>
  <si>
    <t>BED1135</t>
  </si>
  <si>
    <t>Szakmai gyakorlat 2.</t>
  </si>
  <si>
    <t>Professional Practice 2.</t>
  </si>
  <si>
    <t>A szakmai gyakorlat a képzési időszakhoz igazított bontásban az oktató által kijelölt külső sportegyesületben dolgozó edző által irányított edzői tevékenység.</t>
  </si>
  <si>
    <t>Professional practice, coaching activity in external sports associations  designated by the instructor, divided into a training period.</t>
  </si>
  <si>
    <t xml:space="preserve">Tudás: Az edzőképzés célja, olyan sportszakemberek képzése, akik tudományosan megalapozott ismeretekkel rendelkeznek, alkalmasak valamennyi korosztály speciális felkészítésére és a sportolók kiváasztására. Magas szinten tudják végrehajtani sportáguk technikai, taktikai elemeit, rendelkezzenek alapszintű motorikus képességekkel. Ismerje és alkalmazza sportága mozgásanyagának oktatási módszereit, valamint a legújabb nemzetközi trendeket.                                                                                                                                                      Képességek: Kompetenciák birtokában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
</t>
  </si>
  <si>
    <t>BED1184</t>
  </si>
  <si>
    <t>Sportpedagógia</t>
  </si>
  <si>
    <t>Sport Pedagogy</t>
  </si>
  <si>
    <t xml:space="preserve">A sportpedagógia, mint alkalmazott pedagógiai tudománynak a kialakulása. A sportoló adott szociális környezetben végzett sporttevékenységnek pedagógiai vonatkozásai és módszerei. Motiváció a sportban. Ismeretátadási készség- és képességfejlesztés. Személyiségfejlesztés pedagógiai problémái. Tehetség felismerés, és –gondozás, sportágválasztás. </t>
  </si>
  <si>
    <t xml:space="preserve">The emergence of sport pedagogy as an applied pedagogical science. Pedagogical aspects and methods of sporting activity in a given social context. Motivation in sport. Knowledge transfer skills and ability development. Pedagogical problems of personality development. Talent identification and development, choice of sport. </t>
  </si>
  <si>
    <t xml:space="preserve">Tudás: A kurzus sikeres elvégzése után a hallgató ismeri az ismeretátadás, a készség- és képességfejlesztés folyamatát. Birtokában van a sporttevékenység pedagógiai fejlesztő hatásának. Tájékozott a motiváció szerepéről a sportban. Tájékozott a sport személyiségfejlesztő hatásáról. Ismeri a tehetség modelljeit és a tehetséggondozás feltételeit. Tisztában van a sportágválasztás kritériumaival. Elkészíti az oktatáshoz szükséges motivációs feladatokat. Ismeri saját szakterülete tanításával, pedagógiai tartalmával, az edzői pályával, előmeneteli rendszerrel, illetve munkavégzéssel kapcsolatos intézményi, fenntartói és társadalmi elvárásokat, követelményeket, a hatályos jogszabályi rendelkezéseket, előírásokat.
Képességek: Alkalmazza az ismeretátadás, a készség- és képességfejlesztés ismereteit. Képes felismerni és kiválasztani a különböző sportágakban tehetséges tanulókat. Képes a sportpedagógiában való jártasságának fejlesztésére az élethossziglan tartó tanulás révén. A sportpedagógia területén nyitott az új szakmai ismeretekre és módszerekre. Képes tudatos önfejlesztésre, szakmai identitás, hivatástudat kialakítására.
Attitűd: A sportszervezési feladatok során empatikus és érzékeny a munkatársaival szemben. Törekszik kooperatív együttműködésre és hatékonyan motiválja a sportolókat és a kollégáit. Önállóan képes a nevelési helyzetek elemzésére, feldolgozására, megoldására. A projektben, csoportmunkában végzett feladatait önállóan és felelősséggel végzi. Döntéseinek vállalja a következményeit. Szakmai, módszertani felkészültségével a mindennapi élet nehézségeinek vállalására, leküzdésére és a versenysportra is felkészít, a testnevelés és sport népszerűsítése és elfogadása érdekében együttműködik.
</t>
  </si>
  <si>
    <t xml:space="preserve">Kötelező irodalom:
Bíróné N. E. (szerk.) (2004): Sportpedagógia. Dialog-Campus Kiadó, Budapest-Pécs, 256., ISBN: 978-963-642-445-9
Ajánlott irodalom:
Bíróné N. E. (szerk.) (2004): Sportpedagógia-Kézikönyv a testnevelés és a sport pedagógiai kérdéseinek tanulmányozásához. Dialog-Campus Kiadó, Budapest-Pécs, 316., ISBN: 9789639310971
Balogh I. (2006): Pedagógiai pszichológia az iskolai gyakorlatban. Urbis Könyvkiadó, Budapest, 370., ISBN: 9639291943
</t>
  </si>
  <si>
    <t>BED1185</t>
  </si>
  <si>
    <t>Sportági kiválasztás, tehetséggondozás</t>
  </si>
  <si>
    <t>Sports Selection, Talent Management</t>
  </si>
  <si>
    <t>Alapfogalmak értelmezése (tehetség, kiválasztás, kiválasztódás stb). A sporttehetségkutatás története A sporttehetség fajtái, a sporttehetséget meghatározó tényezők. A sportági követelményprofil, a kiválasztási mutatók köre, a sportági mutatók stabilitása, és a sportági mutatókban mért adatok értékelése.</t>
  </si>
  <si>
    <t>Interpretation of basic concepts (talent, selection, selection, etc.) History of sport talent research Types of sport talent, factors determining sport talent. The profile of sporting ability requirements, the range of selection indicators, the stability of sporting ability indicators and the evaluation of data measured in sporting ability indicators.</t>
  </si>
  <si>
    <t xml:space="preserve">Tudás: A kurzus sikeres elvégzése után a hallgató ismeri a különféle képességekkel rendelkező tanulók felkészítésének sajátosságait, különös tekintettel a tehetséges tanulók kiválasztására. Ismeri a tehetség modelljeit és a tehetséggondozás feltételeit. Tisztában van a sportágválasztás kritériumaival.
Képességek: Képes felismerni a sporttehetséget, és a tehetséggondozás feladataihoz szükséges ismeretek birtokában alkalmas lesz tehetséggondozásra (mentorálásra) a diákolimpia I–VI. korcsoportjaiban. 
Reálisan ítéli meg a tantárgy oktatásban betöltött szerepét.
Önállóan, hiteles szakmai forrásokra támaszkodva áttekinti és elemzi a tantárgyhoz kapcsolódó kérdéseket. 
Attitűd: A sportszervezési feladatok során empatikus és érzékeny a munkatársaival szemben. Törekszik kooperatív együttműködésre és hatékonyan motiválja a sportolókat és a kollégáit. Önállóan képes a nevelési helyzetek elemzésére, feldolgozására, megoldására.
Autonómia, felelősség: A projektben, csoportmunkában végzett feladatait önállóan és felelősséggel végzi. </t>
  </si>
  <si>
    <t xml:space="preserve">Knowledge:On successful completion of the course, the student will be familiar with the specificities of preparing pupils with different abilities, with particular attention to the selection of gifted pupils. Knowledge of models of giftedness and the conditions of gifted education. Awareness of the criteria for the choice of sport.                                                                                                                                                                                                                              
Skills: To be able to identify sporting talent and, with the knowledge required for talent management, to be able to mentor talent in the age groups I to VI of the school Olympics. 
Realistically assess the role of the subject in education.
Independently review and analyse issues related to the subject, drawing on authoritative professional sources. 
Attitude: empathic and sensitive towards colleagues in the organisation of sport. Empathises with and is sensitive to the needs and feelings of his/her colleagues. Ability to independently analyse, process and resolve educational situations.
Autonomy, responsibility: Carry out tasks independently and responsibly in a project, in teamwork.  </t>
  </si>
  <si>
    <t>admission to the exam: 50% pass mark in the end-of-semester final examination</t>
  </si>
  <si>
    <t xml:space="preserve">Kötelező irodalom:
Asztalos J. – Buglyó R. – Nagy Á. (2018): Tehetségazonosító módszerek kidolgozsa, a fejlesztésre szorulök kiszűrésének módszertana, Tehetségazonosító és-gondozó módszerek bemutatása tevékenységbe ágyazva. A sporttehetség felismerésének és gondozásának aktuális módszertani kérdései Debrecen, 2018
https://psycho.unideb.hu/sport/fejezetek/bm_sportpedagogia/_book/a-sportolo.html
/6. A SPORTOLÓ című fejezet az összefoglalásig/
Orosz, R. (2010): A sporttehetség felismerésének és fejlesztésének alapjai. Magyar Tehetségsegítő Szervezetek Szövetsége. p. 90. (www.tehetseg.hu)
Balogh, L.(2004): Iskolai tehetséggondozás Debreceni Egyetem. p. 484.(www.mateh.hu)
Ajánlott irodalom:
Bíróné és mtsai (2011): Sportpedagógia – Kézikönyv a testnevelés és sport pedagógiai kérdéseinek tanulmányozásához. Pécsi Tudományegyetem, Szegedi Tudományegyetem, Nyugat-Magyarországi Egyetem, Eszterházy Károly Főiskola, Dialóg Campus Kiadó - Nordex Kft. (www.tankonyvtar.hu)
Orosz, R. (2009): A labdarúgó tehetség kibontakoztatását befolyásoló pszichológiai tényezők vizsgálata. Egyetemi Doktori (PhD) értekezés, Debreceni Egyetem, Humán Tudományok Doktori Iskola.
 Harsányi L. (2000): Edzéstudomány I. Kiadó: Dialóg Campus Kiadó Budapest-Pécs, 342., ISBN:963-9123-37-4 
Gyarmathy É. (2006): A tehetség fogalma, összetevői, típusai és azonosítása. ELTE Eötvös Kiadó, Budapest, 215., ISBN: 9634638503
Mónus A. (szerk.) (2005): Iskolai testnevelés, utánpótlás – nevelés, tehetséggondozás. In: IV. Országos Sporttudományi Konferencia Kiadványa. 32-45., ISBN: 978-963-06-7748-6
</t>
  </si>
  <si>
    <t>BED1186</t>
  </si>
  <si>
    <t>Sporttáplálkozás</t>
  </si>
  <si>
    <t>Sports Nutrition</t>
  </si>
  <si>
    <t>A hallgatók megismerkednek a dietetika és a sportdietetika alapjaival, az ezekkel kapcsolatos alapfogalmakkal. Megismerkedik a makro-és mikortápanyagok jelentőségével, a sporttáplálkozásban betöltött szerepükkel. A hallgatók megismerkednek a táplálkozás betegségekben betöltött szerepével és az egészséges táplálkozás irányelveivel. Ismeretek szereznek az étrendtervezéssel kapcsolatban. Ismereteket szereznek a táplálkozás regenerációban betöltött szerepével és a különböző versenyek során alkalmazható táplálási technikákkal. Megismerik a különböző sportágak specifikus táplálkozási alapjait.</t>
  </si>
  <si>
    <t>Students will get acquainted with the basics of dietetics and sports dietetics and the basic concepts related to them. They get acquainted with the importance of macro- and micronutrients and their role in sports nutrition. Students will become familiar with the role of nutrition in disease and the guidelines for healthy eating. Gain knowledge about diet planning. They will gain knowledge about the role of nutrition in regeneration and the nutrition techniques that can be used in different competitions. They learn the specific nutritional basics of different sport type.</t>
  </si>
  <si>
    <t>Tudás: A kurzus sikeres elvégzése után a hallgató ismeri az egészséges táplálkozás alapjait, az egyes sportágakra jellemző speciális szempontokat, amelyek fontos szerepet töltenek be az egészség megőrzésében, optimális teljesítmény elérésében és a regenerációban. Tudása, felkészültsége, szemlélete lehetővé teszi az egészségtudomány e területének eredményes felhasználását későbbi munkája során. 
Képességek: A kurzus teljesítése után a hallgatók naprakész ismereteikkel képesek a táplálkozás és a teljesítmény összefüggéseinek felimerésére, valamint egyének és csoportok egészséges élelmiszer-választásának, népszerűsítése érdekében egyszerű stratégiák kidolgozása és alkalmazására.
Attitűd: Képes kialakítani a tanulókban az egészséges táplálkozás fontosságát és követését. A hallgatók igyekeznek, hogy szakterületüklegújabb eredményeit a saját fejlődésüknek a szolgálatába állítsák.</t>
  </si>
  <si>
    <t xml:space="preserve">Knowledge: After successfully completing the course, the student knows the basics of healthy eating, the special aspects of each sport, which play an important role in maintaining health, achieving optimal performance and regeneration. His knowledge, preparation and approach allow effective use in his subsequent work.
Skills: After completing the course, students will be able to understand the links between nutrition and performance with their up-to-date knowledge and develop and apply simple strategies to promote healthy food choices and promotion for individuals and groups.
Attitude: Able to develop in students the importance and pursuit of a healthy diet.
Students strive to put the latest achievements in their field at the service of their own development. </t>
  </si>
  <si>
    <t>prezentáció, zárthelyi dolgozat 60%-os teljesítése</t>
  </si>
  <si>
    <t>a PPT presentation, an in-class test with a minimum passing rate of 60%</t>
  </si>
  <si>
    <t>Kötelező irodalom: 
	Silye G (2014): 1. Sporttáplálkozás a maximális teljesítményhez – táplálkozási kézikönyv sportolóknak. Exsol-Group KFT. Szigetszentmiklós  1.-191. oldal, ISBN: 978963080283                            
Boros K. – Fekete K. – Dr. Lelovics Zs. (2012): Sporttáplálkozás szabadidő-sportolóknak. Cser Könyvkiadó és Ker. KFT., Budapest   1.-108. oldal, ISBN: 9789632782263
Ajánlott irodalom: 
Kádas L, Zajkás G. (2006): Táplálkozástani fogalomtár. Kossuth Kiadó, Budapest 1-176. oldal, ISBN: ISBN: 9630948613                                          
Bean A. (2002): Modern sporttáplálkozás – Útmutató a jó kondícióhoz. Gold Book 1.-256. oldal, ISBN: 9789639248779</t>
  </si>
  <si>
    <t>BED1255</t>
  </si>
  <si>
    <t>Gazdasági jogi alapismeretek</t>
  </si>
  <si>
    <t>Basics of the Economic Law</t>
  </si>
  <si>
    <t>A hallgatóknak a jogi alapfogalmak bemutatásán túl lehetőséget kell biztosítani arra, hogy a gazdasági szférában szükséges fogalmakkal is megismerkedhessenek. A gazdasági jog tantárgy lehetőséget teremt arra, hogy a hallgatók a piaci kapcsolatok jogi szabályozását áttekinthessék, illetve a kereskedelem számára fontos jogi szabályzás rendszerét és szabály anyagát megismerjék</t>
  </si>
  <si>
    <t>Tudás: A hallgató ismeri a polgári törvénykönyv gazdasággal kapcsolatos fontosabb szabályait.
Képességek: Képes csapatban dolgozni, képes minőséget szem előtt tartó döntések meghozatalára.
Áttekintéssel rendelkeznek a szerződéses jog általános szabályairól, képesek lesznek a gazdálkodó szervezetek alapvető szerződéseinek megkötésére. Rendelkezik ismeretei alkalmazása során kreativitási képességgel.
Képesek saját gazdálkodó szervezetüket a gazdaság egyéb intézményrendszerébe behelyezni, működtetni.
Attitűd: Példamutató és ösztönző személyiséggel, tudományos alapokon nyugvó tudásbázissal, pozitív szemléletmóddal és elkötelezettséggel rendelkezik.</t>
  </si>
  <si>
    <t>Knowledge: Students are able to understand the important rules of the Civil Code concerning the economy. 
Skills: They are able to work in a team and make quality decisions.
They have an overview of the general rules of contract law, they are able to conclude basic contracts of economic organizations. They possess creativity using their knowledge.
They are capable of inserting their own business organization into other institutions of the economy.
Attitude: He/She has an exemplary and inspiring personality, a science-based knowledge base, a positive attitude and commitment.</t>
  </si>
  <si>
    <t xml:space="preserve">Zárthelyi dolgozat 50%-os teljesítése </t>
  </si>
  <si>
    <t>an in –class test with a minimum passing rate of 50%</t>
  </si>
  <si>
    <t>Ajánlott irodalom:
Magyarország  Alaptörvénye, (2011. április 25.)
2013. évi V. tv. Polgári Törvénykönyv V. könyv, 
Szalai Á.: A magyar szerződési jog gazdasági elemzése L’Harmattan 2013, Párizs, ISBN.978 963 2367 163 
Károlyi G.: Gazdasági magánjog, DE, Debrecen 2014 ISBN 978 963 12 1142 9</t>
  </si>
  <si>
    <t>BED1235</t>
  </si>
  <si>
    <t>Sportszociológia</t>
  </si>
  <si>
    <t>Sport Sociology</t>
  </si>
  <si>
    <t>A tantárgy szakmai tartalma:
A szociológia tárgya, módszere, alapvető szemlélete, emberképe A szociológia és a társadalomtudományok kapcsolata. A szociológia tudományelméleti kérdései, története, klasszikusai, (Weber, Durcheim, Marx) Szakszociológiák kialakulása. A sportsziciológiának, mint alkalmazott szociológiai tudománynak a kialakulása és fejlődése.A sportszociológia nemzetközi és hazai fejlődése (elméletek, témák, módszerek, kutatók)  Hagyományos sport, modern sport jellemzői, rendszerei. Versenysport létrejötte (szervezetek, szabályok, rekordok). A sport társadalmi funkciói.</t>
  </si>
  <si>
    <t>Professional content of the course:
Sociology (its object, methodology, viewpoint, man's picture) The relationship of sociology and social sciences. Science theory, history and classics of Sociology. (Weber, Durcheim, Marx) The evaluation of specialised sociology.   The evolution and development of sport sociology, as applied sociology science. The international and national development of sport sociology (theories, themes, methods, researchers) Traditional sport. Modern sport- characteristics and system. Competitive sports. (formation, organizations, rules, records).  The social functions of sport.</t>
  </si>
  <si>
    <t>Tudás: Ismeri a szociológia és a sportszociológia hazai és nemzetközi fejlődésén keresztül  a sportszociológia kialakulását és fejlődési irányvonalait. 
Képességek: Képes a társadalomban zajló folyamatok megfigyelésére és feltárására.
Segít abban, hogy jobban megérthessék a világméretű és a magyar változások makro- és mikroszintű folyamatait, ezáltal fejlesztve a hallgató logikus gondolkodását. 
Attitűd: Önállóan tekinti át és elemzi a szociológiai és sportszociológiai törvényszerűségeket, a problémákra megoldási javaslatokat fogalmaz meg.</t>
  </si>
  <si>
    <t>Knowledge: Students know the history and development trends of sport sociology, through the international and national development of sociology and sport sociology.
Skills: Students are able to observe and explore processes in society. 
Students help students understand the macro and micro level processes of global and Hungarian changes, developing the students' logical thinking.
Attitude: They independently review and analyze sociological and sport sociological laws, formulates solutions to problems.</t>
  </si>
  <si>
    <t>2 zárthelyi dolgozat</t>
  </si>
  <si>
    <t>end term test, mid term test</t>
  </si>
  <si>
    <t xml:space="preserve">Ajánlott irodalom:
Andorka R. (2006): Bevezetés a szociológiába. Osiris Kiadó, Budapest ISBN: 9633792789. Giddns,A.. (2008): Szociológia. Osiris Kiadó, Budapest, ISBN: 9789633899847. 
Földesiné Szabó GY..,Gál A.., Dóczi T. (2010): Sportszociológia. SE-TSK, Budapest,ISBN 9789637166969; </t>
  </si>
  <si>
    <t>BED1237</t>
  </si>
  <si>
    <t>Személyiség- és egészségpszichológia</t>
  </si>
  <si>
    <t>Personality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</si>
  <si>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</si>
  <si>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Tudás: Szerezzenek a hallgatók alapvető tájékozottságot a személyiséglélektan és egészségpszichológia kutatási eredményeiben, s azok felhasználhatóságáról társas tapasztalataik értelmezésében és a gyermeki személyiség differenciált formálásában. 
Képességek: Képes hozzájárulni az egészség, betegség és különböző működési zavarok etiológiai korrelátumainak megismeréséhez, a tanárjelöltek szemléletének formálásához, alapozza meg az egészséges életmódra neveléshez szükséges tanári kompetenciák kialakulását.
Attitűd: Elkötelezett a tanulók teljes körű egészségfejlesztése iránt.</t>
  </si>
  <si>
    <t xml:space="preserve">Knowledge:Gain basic knowledge and orientation in scientific results and their use in the field ofpersonality psychology and health psychology. Health and disease. 
Skills: Knowledge about the etiology of various disorders and its contribution to the attitude formation of mentalhygiene professionals. 
Attitude: Founding professional competences which are needed for healty lifestyle.
</t>
  </si>
  <si>
    <t>Ajánlott irodalom:
Margitics F. (2011): Személyiség és egészségpszichológia. Debreceni Egyetem Tudományegyetemi Karok, Debrecen. 
Kállai J., Varga J. Oláh A. (2007): Egészségpszichológia a gyakorlatban. Medicina Könyvkiadó, Budapest,
Demetrovics Zs., Urbán R., Kökönyei Gy. (2007): Iskolai egészségpszicho-lógia. L’Harmattan Könyvkiadó, Budapest 
Kulcsár Zs. (1998): Egészségpszichológia. ELTE Eötvös Kiadó, Budapest 
Margitics F. (2006): Depresszió. Krúdy Kiadó, Nyíregyháza</t>
  </si>
  <si>
    <t>BED1299</t>
  </si>
  <si>
    <t>Sportmenedzsment</t>
  </si>
  <si>
    <t>Sport Management</t>
  </si>
  <si>
    <t>Az üzlet világa.Menedzsment mint tevékenység összetevői. Vezetői készségek szerepek kompetenciák. A sportszervezés törvényi háttere.Eseményszervezés.Környezeti tényezők elemzésének módszerei.</t>
  </si>
  <si>
    <t>Tudás: A hallgatók megismerik a komplex   menedzsment tevékenység összetevőit. 
Képességek: Elsajátítják az egyes vezetői szintekhez szükséges készségeket, tevékenységeket melyek által képesek sportesemények szervezésére. Váljanak alkalmassá sportszervezetekben funkciók betöltésére. 
Attitűd: A szervezeti struktúrában felismeri a vezetői szerepeknek megfelelő megoldási lehetőségeket és sikeresen alkalmazza. Az adott szervezeti kultúra elvárásai szerint képes a munkavégzésre</t>
  </si>
  <si>
    <t>exam grade evaluated with 1-5 grades</t>
  </si>
  <si>
    <t>Kötelező irodalom:                                     
Roóz József (2006) A menedzsment alapjai. Perfekt zrt. Budapest Sterbencz T. GécziI G. szerk.(2012) Sportmenedzsment MTE Budapest.
Ajánlott irodalom: 
H. Mintzbert (2010) A menedzsment művészete. Alinea kiadó Budapest . ISBN: 9789639659445</t>
  </si>
  <si>
    <t>BED1287</t>
  </si>
  <si>
    <t>Hátrányos helyzetű sportolók integrációja</t>
  </si>
  <si>
    <t>Integration of Disadvantaged Athletes</t>
  </si>
  <si>
    <t>Az integráció elveinek a közoktatásban történő alkalmazása, esélyegyenlőség. A fogyatékossággal kapcsolatos alapvető fogalmak ismerete. Integráció és alternativitás a tes tnevelésben, a sajátos nevelési igényűek pedagógiája, jellegzetességei és egyéni fejlesztési lehetőségei a testnevelés órán. 
Az együttnevelés során alkalmazható didaktikai-módszertani eljárások alkalmazásának lehetőségei. Fogyatékkal élők sportja, rekreációs sporttevékenységek. Esélyegyenlőség, fair play. A testnevelés és sport szerepe a tanulási nehézségek kezelésében,- az SNI, a hátrányos helyzetű és veszélyeztetett gyermekek fejlesztésében.</t>
  </si>
  <si>
    <t>Application of the principles of integration in public education, equal opportunities. Knowledge of basic concepts related to disability. Integration and alternativeness in physical education, pedagogy, characteristics and individual development opportunities of people with special educational needs in physical education classes.
Possibilities of applying didactic-methodological procedures that can be applied in co-education. Sports for the disabled, recreational sports activities. Equal opportunities, fair play. The role of physical education and sport in tackling learning difficulties, - in the development of SEN, disadvantaged and vulnerable children..</t>
  </si>
  <si>
    <t>Tudás: Ismeri, tisztában van a sajátos nevelési igényű tanulók iskolai nevelésének-oktatásának irányelvével. Ismerjék a NAT –ban meghatározott egységes fejlesztési feladatokat a tanulók lehetőségeihez, korlátaihoz és speciális igényeihez igazodva
Képességek: képes összeállítani olyan gyakorlat sorokat, amelyek alkalmasak a sajátos fejlesztést igénylő tanulók társadalmi felzárkóztatására. Rendelkezzenek a sajátos fejlesztést igénylő tanulók pszichoszomatikus problémáinak kezelési ismereteivel és az integrált testnevelés és sportfoglalkozás módszereinek alkalmazási képességével.
Alkalmas a mozgás által kiváltott öröm átélésének megteremtésére, a testi és mentális elmaradottság felszámolására a mozgásos fejlesztés során.
Attitűd: Törekszik ismereteivel és motivációjával biztosítani az esélyegyenlőséget.</t>
  </si>
  <si>
    <t xml:space="preserve">Az SNI testnevelés oktatását környezet megvalósításához kapcsolódó projektmunka megvalósítása és minimum 50%-os teljesítése. </t>
  </si>
  <si>
    <t>Implementation and minimum 50% completion of project work related to the implementation of the SNI physical education environment.</t>
  </si>
  <si>
    <t>Kötelező irodalom: 
Dorogi L.-Bognár J. (2007): Bevezetés a fogyatékos emberek sportjába. MTE Támogató Köre Alapítvány, Budapest, 119.
Dorogi L. (2009): Integráció értelmezése a fogyatékos emberek sportjának területén. In Szatmári Zoltán (szerk.): Sport, életmód, egészség. Akadémiai Kiadó, Budapest, 785- 802. 
Ajánlott irodalom:
Rózsáné C. E. (2006): Sajátos nevelési igényű tanulók. Egyéni fejlesztési terv, készítés, fejlesztés. Fejlesztő pedagógia, 7: 6. 17-19. 
Schucan-Kaiser, R. (szerk.) (2003): 1010 játék és gyakorlat fogyatékkal élőknek. Dialóg Campus Kiadó, Budapest – Pécs, 211.</t>
  </si>
  <si>
    <t>BED1288</t>
  </si>
  <si>
    <t>Gyógytestnevelés elmélete és gyakorlata</t>
  </si>
  <si>
    <t>Theory and Practice Adapted Physical Education</t>
  </si>
  <si>
    <t>A prevenció fogalmának tágabb és szűkebb értelmezése.
Mozgásszervi elváltozások prevenciójának longitudinális programja Magyarországon (Gerincgyógyászati Társaság programja). A biomechanikailag helyes testtartás kialakítása, az ízület- és gerincvédelem elmélete és gyakorlata.
Az esélyegyenlőség elvének ismerete. Preventív és az egészségtudatos szokások fejlesztése.
Gyógytestnevelés helye, szerepe az iskolában. Mozgásszervi elváltozások fajtái és fokozatai. Ellenjavallt gyakorlatformák ismerete. Belgyógyászati kategóriák, különös tekintettel a népbetegségnek tekinthető obesitasra és asztma bronchialéra. Terhelés a gyógytestnevelésben. A relaxáció alkalmazásának jelentősége</t>
  </si>
  <si>
    <t>A broader and narrower interpretation of the concept of prevention.
Longitudinal program for the prevention of musculoskeletal disorders in Hungary (program of the Society of Spinal Medicine). Development of biomechanically correct posture, theory and practice of joint and spine protection.
Knowledge of the principle of equal opportunities. Development of preventive and health-conscious habits.
The place and role of physical education in school. Types and degrees of locomotor disorders. Knowledge of contraindicated practices. Internal medicine categories, with special reference to obesity and asthma bronchial asthma. Workload in physiotherapy. The importance of applying relaxation</t>
  </si>
  <si>
    <t xml:space="preserve">Tudás: A kurzus sikeres elvégzése után a hallgató ismeri az ízület-és gerincvédelem elméletét és gyakorlatát. Fel tudja ismerni a kezdődő és már kialakult mozgásszervi elváltozásokat.
Ismeri a testnevelés, az egészségfejlesztés és a sport azon eszközeit,
módszereit, amelyek segítséget nyújthatnak gyógytestnevelésre utalt tanuló számára az egészségi állapotának és a motoros
teljesítőképességének lehető legnagyobb mértékű helyreállításához.
Ismeri a fejlődésükben lemaradó, elhízott tanulók, hallgatók és felnőttek pszichoszomatikus fejlesztésének speciális lehetőségeit, a prevenció és a rehabilitáció kérdéseit. 
Alternatívákat tud javasolni a problémák kezelésére, illetve megoldására. Ismeri az együttműködés lehetőségeit a szakorvosokkal, gyógytestnevelőkkel, szülőkkel.Ismeri és alkalmazza az új európai irányelveknek a testi fejlettség státuszának megállapítására.
Végre tudja hajtani az eltérő egészségi állapotú diákok sport iránti igényének és szeretetének kialakítását. 
Foglalkozásaival sikerélményt tud nyújtani,  örömforrást tud biztosítani a gyengébb testi adottságú diákok számára is a képességeiknek megfelelő sporttevékenységben. Segíti a pszichomotoros tartalmakhoz tartozó információk átadását, az önálló és tudatos tanulást, gyakorlást.
Képességek: Képes olyan prevenciós feladatok és játékok összeállítására, melyek segítségével megteremthető az egészséges életmód alapja.
Képes ismereteivel és motivációjával biztosítani az esélyegyenlőséget. Alkalmas a köznevelésben a testnevelés óra pontos, színvonalas tervezésére, vezetésére, ezeken a foglalkozásokon az egészségmegőrzésre, egészségfejlesztésre. 
Attitűd: Foglalkozásaival sikerélményt tud nyújtani, örömforrást tud biztosítani a gyengébb testi adottságú diákok számára a képességeiknek megfelelő sporttevékenységben. Segíti a pszichomotoros tartalmakhoz tartozó információk átadását, az önálló és tudatos tanulást, gyakorlást. 
Elkötelezett a tanulók teljes körű egészségfejlesztése iránt.
A mozgásos tevékenységek során módszertani felkészültségével a különböző testi-lelki adottságú tanulók számára vonzóvá teszi a testnevelést és az iskolai és iskolán kívüli sportéletet.
Autonómia, felelősség: Reálisan ítéli meg a pedagógus szerepét a fejlesztő értékelés folyamatában, elkötelezett a tanulástámogató értékelés mellett.
</t>
  </si>
  <si>
    <t xml:space="preserve">Knowledge: Upon successful completion of this course, the student will become familiar with the theory and practice of joint and spinal protection. It can recognize the onset and development of musculoskeletal disorders.
Is familiar with the tools of physical education, health promotion and sport that
methods that can help a physiotherapist to improve their health and motor skills.
to restore its performance as much as possible.
He knows the special possibilities of the psychosomatic development of obese pupils, students and adults who are lagging behind in their development, the issues of prevention and rehabilitation.
It can suggest alternatives for dealing with or solving problems. Knows the possibilities of cooperation with specialists, physiotherapists, parents. Knows and applies the new European directives to determine the status of physical development.
It can implement the development of the need and love of sports for students with different health conditions.
With its occupations, it can provide a sense of success and a source of joy for students with poorer physical abilities in sports activities that suit their abilities. It helps to transfer information related to psychomotor content, independent and conscious learning and practice.
Skills: Ability to put together prevention tasks and games to help lay the foundation for a healthy lifestyle.
Able to ensure equal opportunities with his knowledge and motivation. It is suitable for the accurate, high-quality planning and management of physical education classes in public education, and for maintaining and promoting health in these classes.
Attitude: It can provide a sense of success with its occupations, it can provide a source of joy for students with poorer physical abilities in sports activities that correspond to their abilities. It helps to transfer information related to psychomotor content, independent and conscious learning and practice.
It is committed to the complete health development of its students.
With its methodological preparation during physical activities, it makes physical education and sports life in and out of school attractive for students with different physical and mental abilities.
Autonomy, responsibility: Realistically judges the role of the educator in the process of developmental assessment, committed to learning-friendly assessment.                 </t>
  </si>
  <si>
    <t>a gyakorlati jegy megszerzésének feltétele: házi dolgozat  elkészítése; félév végi zárthelyi dolgozat 50%-os teljesítése</t>
  </si>
  <si>
    <t>Requirements for term grade:a home assignment and an end-term test with a minimum passing rate of 50%</t>
  </si>
  <si>
    <t>Kötelező irodalom:
Mészárosné Seres Leila ( 2018): Prevenció, rehabilitáció.
Rátgéber L.( 2015): Sportsérülések primer prevenciója. Pécsi Tudományegyetem, Egészségtudományi Kar. ISBN: 978-963-642-914-0
Vajda, I. (2015): Módszertani kézikönyv a tartásjavító és mozgáskoordinációt fejlesztő gyakorlatok oktatásához. Nyíregyházi Főiskola Könyvkiadó, Nyíregyháza, 90., ISBN: 978-615-5545-13-9.
Ajánlott irodalom:
Gyógytestnevelés a Gyermekekért Országos Egyesület (2004): Általános testtartásjavító gyakorlatok gyűjteménye. Flaccus Kiadó, Budapest, 157., ISBN: 963-9214-65-5.
Vajda, I. (2018): "Gyógytestnevelés" - Adapted Physical Education (Prevention and Adapted Physical Education in the School), elektronikus tananyag (http: mooc.nye.hu) Nyíregyházi Egyetem, Nyíregyháza ISBN: -</t>
  </si>
  <si>
    <t>BED1245</t>
  </si>
  <si>
    <t>Szakmai gyakorlat 3.</t>
  </si>
  <si>
    <t>Professional Practice 3.</t>
  </si>
  <si>
    <t>A szakmai gyakorlat a képzési időszakhoz igazított bontásban az oktató által kijelölt külső sportegyesületeknél végzett önálló edzésvezetési foglalkozások.</t>
  </si>
  <si>
    <t>Professional practice, self training exercises in external sports associations designated by the instructor, divided into a training period.</t>
  </si>
  <si>
    <t>Tudás: Az edzőképzés célja, olyan sportszakemberek képzése, akik tudományosan megalapozott ismeretekkel rendelkeznek, alkalmasak valamennyi korosztály speciális felkészítésére és a sportolók kiváasztására. Magas szinten tudják végrehajtani sportáguk technikai, taktikai elemeit, rendelkezzenek alapszintű motorikus képességekkel. Ismerje és alkalmazza sportága mozgásanyagának oktatási módszereit, valamint a legújabb nemzetközi trendeket.                                                                                                                                                      Képességek: Kompetenciák birtokában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t>
  </si>
  <si>
    <t>Atlétika specializáció</t>
  </si>
  <si>
    <t>BED2131</t>
  </si>
  <si>
    <t>Sportági elmélet és gyakorlat 1.</t>
  </si>
  <si>
    <t>Sport Theory and Practice 1.</t>
  </si>
  <si>
    <t>Az egyetemes atlétika története, a sportág történeti fejlődése.  Az atlétika versenyszámainak technikatörténeti fejlődése. A sportágban érvényesülő fizikai, mechanikai elvek, törvényszerűségek.  A sportági mozgás mozgástechnikai elmélyítése, tökéletesítése, a technikai elemek gyakorlása.</t>
  </si>
  <si>
    <t>The history of track and field. Athletic skills development: running drills and tasks, jumping drills, throwing preparation exercises.
Getting to know the athletics as a sport, understanding running, jumping and throwing events
Understanding rolling and swinging techniques of running and applying stand-up and block start in practice</t>
  </si>
  <si>
    <t xml:space="preserve">Tudás: Ismeri az atlétika fogalmát, jelentőségét egészségügyi hatásait. 
Tisztában van az iskolai atlétikaoktatás megszervezésével. 
Ismeri az atlétika alapvető biomechanikáját. 
Ismeri a Kölyökatlétika gyakorlatokat és játékokat.
Képességek: Képes a hatékony oktatásmódszertani elemek, oktatási stratégiák tervszerű és az életkori sajátosságokhoz igazodó direkt és indirekt oktatásmódszertani eljárások alkalmazására. 
Képes az atlétika mozgásanyagának, pontos bemutatására, az esetleges prevenciós szempontból fontos hibák felismerésére és korrekciójára.
Attitűd: Törekszik az elsajátított és a tanulók által elsajátítandó mozgásos és technikai elemek koordinált kivitelezésére.
Törekszik az elsajátítandó mozgásos tartalmak és oktatásmódszertani eljárások elsajátítására és a kitűzött teljesítményszintek elérése. </t>
  </si>
  <si>
    <t>Bemutatás, a meghatározott teljesítményszintek elérése.</t>
  </si>
  <si>
    <t>Practical report, theoretical knowledge</t>
  </si>
  <si>
    <t>Kötelező irodalom: 
Koltai J.,Oros F. (szerk.) (2004): Az atlétika oktatása. Plantin - Print Bt., Budapest, 326. 
Koltai J., SzécsényiI J. (szerk.) (1998): Az atlétikai versenyszámok technikája. Dobások. Magyar Testnevelési Egyetem, Budapest, 161. 
Ajánlott irodalom: 
Oros F. (szerk.) (2005): Az atlétikai versenyszámok technikája. Futások és gyaloglás. SE. Testnevelés és Sporttudományi Kar, Budapest, 221</t>
  </si>
  <si>
    <t>BED2232</t>
  </si>
  <si>
    <t>Sportági elmélet és gyakorlat 2.</t>
  </si>
  <si>
    <t>Sport Theory and Practice 2.</t>
  </si>
  <si>
    <t xml:space="preserve">Atlétikai versenyszámok ismerete. Az atlétika oktatásának helyzete, színvonala hazánkban. A sportág helyzete az óvodai és iskolai testnevelésben. Az atlétika óra megszervezése. Az atlétika oktatás színvonalát befolyásoló tényezők. </t>
  </si>
  <si>
    <t xml:space="preserve">Tudás: Ismeri és tudatosan, célszerűen alkalmazza az életkori sajátosságokhoz igazodó futó, ugró, szökdelő és dobó mozgások kialakításához elengedhetetlen előkészítő és rávezető koordinációfejlesztő feladatokat.
Ismeri és tudatosan, célszerűen alkalmazza az életkori sajátosságokhoz igazodó futó, ugró, szökdelő és dobó mozgások kialakításához elengedhetetlen mozgáskoncepciós rendszer elemeit és gyakorlatait, feladatvariációit. 
Képességek: Képes a hatékony oktatásmódszertani elemek, oktatási stratégiák tervszerű és az életkori sajátosságokhoz igazodó direkt és indirekt oktatásmódszertani eljárások alkalmazására. 
Képes az atlétika mozgásanyagának, pontos bemutatására, az esetleges prevenciós szempontból fontos hibák felismerésére és korrekciójára.
Attitűd: Törekszik az elsajátított és a tanulók által elsajátítandó mozgásos és technikai elemek koordinált kivitelezésére.
Törekszik az elsajátítandó mozgásos tartalmak és oktatásmódszertani eljárások elsajátítására és a kitűzött teljesítményszintek elérése. </t>
  </si>
  <si>
    <t>BED1189</t>
  </si>
  <si>
    <t>Úszás</t>
  </si>
  <si>
    <t>Swimming</t>
  </si>
  <si>
    <t xml:space="preserve">
A hallgató legyen tisztában az úszás jelentőségével, egészségügyi hatásaival, az egyes úszásnemek kialakulásával és rövid fejlődéstörténetével. Legyen képes iskolai úszásoktatás, valamint úszóversenyek megszervezésére. Ismerje az úszóversenyzők korcsoportjait. Legyen tisztában az úszás életmentő szerepével, ismerje a vízbiztonsági gyakorlatokat. Sajátítsa el a vízhez szoktató gyakorlatokat és játékokat, ismerje meg a mell-, gyors- és hátúszás technikáját, oktatásuk alapvető módszertani elveit, eljárásait.</t>
  </si>
  <si>
    <t xml:space="preserve">
This module is about the concept and importance of swimming, including the development and progress of different strokes and its effect on health.They are able to conduct school swimming lessons and organize swimming competitions. They know the age groups of swimming contestants. They are aware of the life-saving role of swimming, and know water safety practices. They learn water-based activities and games, they learn theory, procedure and up-to-date methodology of swimming techniques in teaching breaststroke backstroke and freestyle</t>
  </si>
  <si>
    <t>Tudás: Ismeri az úszás fogalmát, jelentőségét egészségügyi hatásait. Tisztában van az iskolai úszásoktatás megszervezésével. Ismeri az úszás alapvető biomechanikáját. Ismeri a vízhezszoktató gyakorlatokat és játékokat, vízbiztonsági gyakorlatokat.Ismeri a gyors-, és mellúszás technikai gyakorlatait. Rendelkezik a fejesugrás előkészítő gyakorlataival. Ismeri a két úszásnem rajtját, fordulóját, célbaérkezését. Tisztában ban az úszás egészségre kifejtett hatásaival.
Képességek: Képes leúszni 50 métert  mindkét úszásnemben a technikai követelményeknek megfelelően, szintidő nélkül. 
Képes egy úszóverseny megszervezésére. 
Képes egy iskolai úszásoktatáson hospitálni. 
Képes a sportszervezeteknél, önkormányzatoknál, rekreációs intézményeknél, rendezvényszervezéssel foglalkozó szervezeteknél úszóverseny megszervezésére.
Képes hatékonyan alkalmazni az úszásban használatos korszerű informatikai rendszereket, eszközöket.
Képes megírni egy zárthelyi dolgozatot a félév követelményeiből, legalább elégséges szinten. 
Attitűd: Tiszteletben tartja az emberi méltóságot és jogokat az úszás területen végzett munkája során.
Törekszik az élethosszig tartó és az élet egészére kiterjedő tanulásra.
Önállóan, a hiteles szakmai forrásokra támaszkodva tekinti át és elemzi a úszás és úszóverseny szervezés kérdéseit.
Tudatosan képviseli az úszás szakterületének korszerű elméleteit és módszereit.
Minden esetben a fair play szellemében tevékenykedik, amivel mintát ad teljes környezetének.</t>
  </si>
  <si>
    <t>Knowledge. Students know the concept of swimming, the importance of its health effects. They have knowledge of organizing school swimming lessons. They know the basic biomechanics of swimming. They are familiar with water-based exercises and games, water safety exercises. They know the technical and practical exercises of freestyle and breaststroke. They provide the preparatory exercises for the dive. They know the start, the turn, the finish of the two strokes. They know the effects of swimming on health.
Skills: Students are able to swim 50 meters in both strokes according to technical requirements, without time.
They are capable of organizing a swimming competition.
They are capable of monitoring a school swimming lesson.
They are able to organize a swimming competition for sports organizations, local governments, recreational institutions and event organizing organizations.
They are able to effectively apply the modern IT systems and tools used in swimming.
They are able to write an in-class test on the requirements of the semester,at least on a satisfactory level.
Attitude: Students respect human dignity and rights in the field of swimming.
They strive for lifelong learning and learning covering the whole of life.
Students review and analyze the issues of  swimming and swimming competitions relying on authentic  professional resources and working independently.
They consciously represent the modern theories and methods of swimming. In all cases they act in the spirit of fair play serving as a model for their entire environment.</t>
  </si>
  <si>
    <t xml:space="preserve">Gyakorlati jegy értékelése 1-5-ig. 
Zárthelyi dolgozat. 
Beadott úszóverseny forgatókönyv értékelése 
1-5-ig. </t>
  </si>
  <si>
    <t>Term grade evaluation 1 to 5. In-class test.
Home assignment.</t>
  </si>
  <si>
    <t>Kötelező irodalom:
Tóth Á. (2002): Úszás Oktatás. Print 17 Kft, SE. TSK, Budapest, ISBN: 963-7166-59-9
Tóth Á.(1997): Úszás Technika. Print 17 Kft, SE. TSK, Budapest, ISBN nélküli
Tóth Á., SÓS CS., EGRESSY J. (2007): Úszás edzésmódszertan. Kara Viva Média Hollding, SE. TSK, Budapest, ISBN: 978-963-7619-76-2
Kiricsi J. (2002): Úszásoktatás kisiskolások számára. SE Testnevelési és Sporttudományi Kar, Budapest, ISBN: 963-430-080-4
Kiss M. (2005): A versenyúszás alapjainak oktatása. J.O.S. Budapest, ISBN: 963-86514-8-2
Griehrl, J., Hahn, M. (2005): Úszás. Cser Kiadó, Budapest
Úszás szabálykönyv
Tóth Á. (2008): Az úszás tankönyve, Plantin-Print Eurotraus Kft., Budapest, ISBN: 978-963-7166-94-5</t>
  </si>
  <si>
    <t>BED2133</t>
  </si>
  <si>
    <t>Sportági elmélet és gyakorlat 3.</t>
  </si>
  <si>
    <t>Sport Theory and Practice 3.</t>
  </si>
  <si>
    <t>A futások, ugrások és dobások technikájának oktatása. A rajtok, vágta- és középtáv futások technikájának az oktatása. A mozgástanulás folyamata az oktatásban. Az szülő - gyermek - iskola - oktató kapcsolata. A kiválasztás sportágspecifikus kérdései.</t>
  </si>
  <si>
    <t>Teaching running, jumping, and throwing techniques. Sprint and distance running. Motor learning process through practice track and field events.</t>
  </si>
  <si>
    <t>szóbeli beszámoló</t>
  </si>
  <si>
    <t>oral exam</t>
  </si>
  <si>
    <t>BED1281</t>
  </si>
  <si>
    <t>Csapatsportjátékok 2. (kézilabda, kosárlabda)</t>
  </si>
  <si>
    <t>Team Sports Games 2. (Handball, Basketball)</t>
  </si>
  <si>
    <t xml:space="preserve">A tantárgy szakmai tartalma:
Kézilabdázás: 
A kézilabdázás nemzetközi, hazai története (eredete, fejlődési szakaszai), valamint játék- és versenyszabályai. Jegyzőkönyvvezetés. Sportjátékok oktatásának menete és utánpótlás rendszerének kiépítése. Korosztályos versenyeztetés (szivacskézilabdázás). A kézilabdázás szabadidős lehetőségei (pl. strandkézilabdázás). Mérkőzések statisztikai megfigyelése, elemzése. Labdás ügyességfejlesztés, a kézilabdázás oktatásánál felhasználható testnevelési játékok, valamint az előkészítő és rávezető gyakorlatok (kényszerítő helyzetek) szerepe és sportág specifikus alkalmazása. Az alapvető technikai elemek oktatása és taktikai vonatkozásainak megismerése. 
Kosárlabdázás:
A labdajátékok kialakulása és rövid történeti áttekintése hazai és nemzetközi vonatkozásban. A tárgy oktatásának kapcsolata más sportjátékok oktatásával.  A labda nélküli és labdás technika elemek sajátosságai. Támadási és védekezési feladatok: 1: 1, 2: 1, 2: 2, 3: 2, 3: 3 játékalapelemekben. Támadó és védő rendszerek a kosárlabdázásban.                                                                      </t>
  </si>
  <si>
    <t xml:space="preserve">Tudás: A kurzus sikeres elvégzése után a hallgató ismeri a sportág alkalmazásának szakmai és formai lehetőségeit. Összefüggéseiben értelmezi az egyesületi és a diáksport versenyrendszerét, strukturális felépítését.  
Képességek: Képes az elsajátított szervezési és vezetési ismeretek hatékony gyakorlati alkalmazására. Képes kooperatív együttműködésre.
Attitűd: Nyitott az új szakmai ismeretekre és módszerekre. Sportszervezési feladatok során empatikus a csapattársaival szemben.
Autonómia, felelősség: Felelősséggel tervezi a személyes szakmai fejlődését. Önálló döntéseket hoz.
</t>
  </si>
  <si>
    <t>Knowledge: After successful completion of the course, the student will be familiar with the professional and formal possibilities of the application of the sport. After successful completion of the course, the student will be able to understand the competitive system and structure of club and student sport in its context.                                                                       
Skills: Ability to apply effectively in practice the organisational and management skills acquired. Ability to work cooperatively.
Attitude: Open to new professional knowledge and methods. Empathy with team members in sports management tasks.
Autonomy, responsibility: Responsible in planning personal professional development. Independent decision-making.</t>
  </si>
  <si>
    <t xml:space="preserve">Kézilabda
Kötelező irodalom:
Horváth J., Juhász I., Kovács L., Molcsi L. (2004): Kézilabda II. kötet. Papirusz Duola Kiadó, Budapest, 194. o., ISBN: 9637452095
Szabó J. (2004): Kézilabdázás. Technika. Taktika. Oktatás. JGYF Kiadó, Szeged, 266 o., ISBN: 963-9167-82-7
Zsiga Gy. (1998): Kézikönyv a kézilabdázás oktatásához. TF jegyzet, Budapest, ISBN nélküli
Magyar Kézilabda Szövetség (2016): Kézilabda játék - és versenyszabályok, ISBN nélküli
Ajánlott irodalom: 
Baumberger, J. (szerk.) (2001): 704 kézilabda játék és gyakorlat. Dialóg Campus Kiadó, Budapest-Pécs, 179 o., ISBN:9789639123861
Kosárlabda:
Kötelező irodalom:
Bácsalmási G.-Bácsalmási L.(2005): Tanulj meg kosárlabdát tanítani. I. kötet. Budapest, 208 o., ISBN: 963-218-688-5
Nemzetközi kosárlabda játékszabályok és hivatalos szabálymagyarázatok 2014. MKOSZ, Budapest, ISBN nélküli
Páder J. (1986): Kosárlabdázás. Sport Kiadó, Budapest.
Peter, V.:(szerk.) (2001): 1006 játék és gyakorlatforma a kosárlabdában. Dialóg Campus Kiadó, Budapest-Pécs,320 o, ISBN:9789639123854
Ránky M.(1999): Játék a kosárlabda - a kosárlabda játék. Pauz - Westermann Könyvkiadó KFT, Celldömölk.
</t>
  </si>
  <si>
    <t>BED2234</t>
  </si>
  <si>
    <t>Sportági elmélet és gyakorlat 4.</t>
  </si>
  <si>
    <t>Sport Theory and Practice 4.</t>
  </si>
  <si>
    <t xml:space="preserve">Az atlétikai versenyzők általános képzésének szakasza. A 6-12 éves atléták felkészítése. Technikai képzés. Képességfejlesztés. Nyújtás. A versenyeztetés jelentősége. A felkészülésben alkalmazott edzésmódszerek. Az edzéstervezés feladatai. Az edző, mint pedagógus. A korosztályos versenyrendszer Magyarországon. </t>
  </si>
  <si>
    <t>BED2135</t>
  </si>
  <si>
    <t>Sportági elmélet és gyakorlat 5.</t>
  </si>
  <si>
    <t>Sport Theory and Practice 5.</t>
  </si>
  <si>
    <t xml:space="preserve">Az atlétikai versenyző  speciális képzésének szakasza. Edzésterhelés elmélete. Az alkalmazott edzésmódszerek. A felnőtt atléták edzéstervezése. Olimpiai ciklus. Éves felkészülési terv, ciklusbeosztás. A verseny funkciója a felkészülésben. Edzőtáborok tervezése. A formábahozás kérdései. Az atléták bemelegítése edzéseken, versenyeken. Az atléták táplálkozása. Orvosi ellenőrzések, vizsgálatok, felmérések, tesztek. </t>
  </si>
  <si>
    <t>The special education of athlets. Training methods in theory and practice. Olympic schedule The function of compettiton in the preparation. Medical issuses, tests, Warm up at competitions.</t>
  </si>
  <si>
    <t>BED1267</t>
  </si>
  <si>
    <t>Labdarúgás</t>
  </si>
  <si>
    <t>Soccer</t>
  </si>
  <si>
    <t xml:space="preserve">A labdarúgás nemzetközi, hazai története , valamint játék- és versenyszabályai. Játékvezetés. Sportjátékok oktatásának menete és utánpótlás rendszerének kiépítése (korosztályos versenyeztetés). A labdarúgás szabadidős formái.  Az alapvető technikai - taktikai elemek és  alkalmazásuk játékban.      </t>
  </si>
  <si>
    <t>The international, domestic history of football and the rules of the game and competition. Refereeing. The course of teaching sports games and building a system of youth (age competition). Leisure forms of football. The basic technical - tactical elements and their application in the game.</t>
  </si>
  <si>
    <t>Tudás: Birtokában van a sportág alkalmazásának szakmai és formai lehetőségeivel. Összefüggéseiben értelmezi az egyesületi és a diáksport versenyrendszerét, strukturális felépítését.                                                                       
Képességek: Képes az elsajátított szervezési és vezetési ismeretek hatékony gyakorlati alkalmazására. Képes kooperatív együttműködésre.
Attitűd: Nyitott az új szakmai ismeretekre és módszerekre. Sportszervezési feladatok során empatikus a csapattársaival szemben.
Felelősséggel tervezi a személyes szakmai fejlődését. Önálló döntéseket hoz.</t>
  </si>
  <si>
    <t>Sportág elméleti és szabályismereti Zh megírása 1-5 jeggyel értékelve. Összefüggő gyakorlat bemutatása 1-5 jeggyel értékelve.</t>
  </si>
  <si>
    <t>Presentation of related technical practice at a sufficient level rating with 1-5 grades. End-term test of the rules and basic sports knowledge rating with 1-5 grades.</t>
  </si>
  <si>
    <t>Kötelező irodalom:
Bicskei B. (1997): Utánpótláskorú labdarúgók felkészítése. Aréna 2000 – Sportfutár, Budapest. ISBN: 963 85515 2 6
Both J. (1999). A futball egy nagy játék I-II. Both és társa Kiadó, Budapest- Herminamező. ISBN: 963 03 7099 9
Ajánlott irodalom:
Csányi T., Kun I., Boronyai Z., Vass Z. (2016): Labdarúgás az iskolában. Magyar Diáksport Szövetség. ISBN: 978-615-5518-06-5
Kristóf L., Magar Gy., Gál L.  (1999): Sportjátékok III. Nemzeti Tankönyvkiadó, Budapest. ISBN: 963 19 0021 5
MLSz Edzőképző Központ: Labdarúgás gyerekeknek 5-7 éves korig., Labdarúgás gyerekeknek 8-11 éves korig., Labdarúgás gyerekeknek 12-13 éves korig. Magyar Labdarúgó Szövetség. Budapest. ISBN: 978-963-89675-6-5, 978-615-5532-03-0, 978-615-5532-04-7</t>
  </si>
  <si>
    <t>BED2236</t>
  </si>
  <si>
    <t>Sportági elmélet és gyakorlat 6.</t>
  </si>
  <si>
    <t>Sport Theory and Practice 6.</t>
  </si>
  <si>
    <t xml:space="preserve">Az atlétika versenyszabályai. A nemzetközi és hazai sportági szövetségek, felépítése, működése. Versenyrendezés, versenykiírás. Edzői feladatok a versenyeken. Az atlétikai versenyző menedzselése. Dopping kérdések. Sportágelemzés, ranglisták. Szakirodalmi nyilvántartás (szakkönyv, szakcikk, videó, film). Az edző munkáját segítő informatikai eszközök ismerete, használata. Technikaelemzés, versenyelemzés. Az edző szakmán kívüli feladatai.   </t>
  </si>
  <si>
    <t>Kézilabda specializáció</t>
  </si>
  <si>
    <t>BED2121</t>
  </si>
  <si>
    <t>A sportág történeti fejlődése. A sportág nemzetközi és hazai fejlődéstörténete. A nemzetközi és hazai sportági szövetségek működése és felépítése.  A sportági mozgástechnikai elmélyítése, tökéletesítése, a technikai elemek gyakorlása.</t>
  </si>
  <si>
    <t xml:space="preserve">Tudás: A kurzus sikeres elvégzése után a hallgató ismeri a sportáguk technikai, taktikai elemeit, rendelkezik alapszintű motorikus képességekkel. Ismeri és alkalmazza sportága mozgásanyagának oktatási módszereit, valamint a legújabb nemzetközi trendeket.                                                                                                                      Képességek: Képes a korosztályos vagy a felnőtt válogatottak magas szintű sportági szakmai felkészítésére és versenyeztetésére. Képes hatékonyan alkalmazni a szakterületén használatos informatikai elemző rendszereket és eszközöket, valamint képes a keletkező adatok edzésmódszertani szempontú feldolgozására. Rendelkezik a sportági felkészítés, a teljesítményfokozás edzésmódszertani, fiziológiai, pszichológiai, pedagógiai ismereteivel.      Képviseli, a sport által közvetített erkölcsi értékeket, fontosnak tartja a személyiség- és közösségfejlesztő funkcióit és munkája során kiemelt jelentőséget tulajdonít a pedagógiai normák betartatásának. 
Attitűd: Pozitív személyiségjegyekkel rendelkezik,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Autonómia, felelősség: Minden esetben a fair play szellemében és értékeit közvetítve tevékenykedik, magatartásával mintát ad teljes környezetének.
</t>
  </si>
  <si>
    <t xml:space="preserve">Knowledge: after successfully completing the course, the student will know the technical and tactical elements of their sport, and have basic motor skills. He/she will know and apply the teaching methods of the movement material of his/her sport, as well as the latest international trends.                                                                                                                                                                                                                                                   
Skills: Ability to train and compete at a high level for age-group or adult national teams. Ability to use effectively the IT analysis systems and tools used in his/her field and to process the resulting data from a training methodology point of view. Knowledge of training methodology, physiology, psychology and pedagogy of sports training and performance enhancement.                                                                                                              Attitude: Independently analyse and apply issues in the field of physical culture based on professional sources, recommendations and contexts. Develops a coherent individual view of physical and mental health, represents it personally and shapes his/her environment accordingly. Seeks to develop cooperative and creative collaboration with organisations and stakeholders in the field of physical culture. Conscious of his professional responsibility, he develops the personalities of those who come into contact with him by emphasising the social role and importance of sport and health promotion. In his/her professional decisions in the field of sport, he/she is aware of the methods used in his/her field and accepts the methodological specificities and results of other disciplines. He/she represents the moral values of sport, attaches importance to its functions of personal and community development and attaches particular importance to the observance of pedagogical standards in his/her work.                                                                                                                                                                                                                 Autonomy, responsibility: acting in all cases in a spirit of fair play and in accordance with its values, setting an example for the whole of its environment                          </t>
  </si>
  <si>
    <t>Gyakorlati beszámolók</t>
  </si>
  <si>
    <t>Practical reports</t>
  </si>
  <si>
    <t xml:space="preserve">Kötelező irodalom:
Marczinka Z. (2018): Kézilabdázás (Aktualizált 3. kiadás) Magyar Kézilabda Szövetség, Budapest, ISBN 978-615-80560-4-5                                                                                                                                                                    Horváth J., Juhász I., Mocsai L., Németh A. (2004): Kézilabda. Papirusz Duola Kiadó, Budapest, 173., ISBN: 9789638634078.
Juhász I., Kovács L., Mocsai L. (2004): Kézilabda II. kötet. Papirusz Duola Kiadó, Budapest, 194., ISBN: 963 497 061 3.
Szabó J. (2004): Kézilabdázás. Technika. Taktika. Oktatás. JGYF Kiadó, Szeged, 266., ISBN: 963-9167-82-7.
Nemzetközi Kézilabda Szövetség (2018): Kézilabda játékszabályok, https://www.keziszovetseg.hu/_include/_dokumentum/dokumentum.asp?p_kod=115&amp;p_kod_ev=2017 137.
Ajánlott irodalom:
Baumberger, J. (szerk.) (2001): 704 kézilabda játék és gyakorlat. Dialóg Campus Kiadó, Budapest-Pécs, 173., ISBN: 9789639123
</t>
  </si>
  <si>
    <t>BED2222</t>
  </si>
  <si>
    <t xml:space="preserve">A kézilabda oktatás helyzete, színvonala hazánkban. A sportág helyzete az iskolai testnevelésben. A kézilabda oktatás színvonalát befolyásoló tényezők. A kézilabda oktatás sajátos vonási, specifikumai, szakanyaga. 
A sportági mozgástechnikai elmélyítése, tökéletesítése, a technikai elemek gyakorlása.
</t>
  </si>
  <si>
    <t>The situation and quality of handball education in our country. The place of the sport in school physical education. Factors affecting the quality of handball education. The specific characteristics, specific features and subject matter of handball education. 
The deepening and improvement of the movement techniques of the sport, the practice of technical elements.</t>
  </si>
  <si>
    <t xml:space="preserve">Tudás: A kurzus sikeres elvégzése után a hallgató ismeri a sportáguk technikai, taktikai elemeit, rendelkezik alapszintű motorikus képességekkel. Ismeri és alkalmazza sportága mozgásanyagának oktatási módszereit, valamint a legújabb nemzetközi trendeket.                                                                                                                      Képességek: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Attitűd: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Autonómia, felelősség: Minden esetben a fair play szellemében és értékeit közvetítve tevékenykedik, magatartásával mintát ad teljes környezetének.
</t>
  </si>
  <si>
    <t xml:space="preserve">Knowledge: after successfully completing the course, the student will know the technical and tactical elements of their sport, and have basic motor skills. He/she will know and apply the teaching methods of the movement material of his/her sport, as well as the latest international trends.                                                                                                                                                                                                                                                   
Skills: Ability to train and compete at a high level for age-group or adult national teams. Ability to use effectively the IT analysis systems and tools used in his/her field and to process the resulting data from a training methodology point of view. Knowledge of training methodology, physiology, psychology and pedagogy of sports training and performance enhancement.                                                                                                              Attitude. Independently analyse and apply issues in the field of physical culture based on professional sources, recommendations and contexts. Develops a coherent individual view of physical and mental health, represents it personally and shapes his/her environment accordingly. Seeks to develop cooperative and creative collaboration with organisations and stakeholders in the field of physical culture. Conscious of his professional responsibility, he develops the personalities of those who come into contact with him by emphasising the social role and importance of sport and health promotion. In his/her professional decisions in the field of sport, he/she is aware of the methods used in his/her field and accepts the methodological specificities and results of other disciplines. He/she represents the moral values of sport, attaches importance to its functions of personal and community development and attaches particular importance to the observance of pedagogical standards in his/her work.                                                                                                                                                                                                                 Autonomy, responsibility: acting in all cases in a spirit of fair play and in accordance with its values, setting an example for the whole of its environment            </t>
  </si>
  <si>
    <t>BED1116</t>
  </si>
  <si>
    <t>Atlétika</t>
  </si>
  <si>
    <t>Track and Field</t>
  </si>
  <si>
    <t>Az alsó tagozatos testnevelésben megjelenő alapvető mozgásformák sokoldalú fejlesztésének alapjai, a Kölyökatlétika mozgásanyagán keresztül. Változatos oktatásmódszertani eljárások alkalmazása az alapvető futó, ugró, szökdelő és dobó feladatokhoz szükséges koordinációs és kondicionális képességek életkori sajátosságokhoz igazodó feladatokon keresztül.</t>
  </si>
  <si>
    <t>A tematika alapján variábilis feladatgyakorlási feladatok és oktatási módszerek kialakítása.</t>
  </si>
  <si>
    <t xml:space="preserve">Project work related to variable practice methods in practice </t>
  </si>
  <si>
    <t>BED2123</t>
  </si>
  <si>
    <t>A mozgástanulás folyamata az oktatásban. A szülő - gyermek - iskola - oktató kapcsolata. A kiválasztás sportágspecifikus kérdései.A játékrendszerek kialakulása, fejlődése.Szakirodalmi nyilvántartás (szakkönyv, szakcikk, videó, film). Az edző munkáját segítő informatikai eszközök ismerete, használata.</t>
  </si>
  <si>
    <t>The process of learning to move in education. The relationship between parent - child - school - teacher. The development and evolution of playing systems.Literature (textbooks, articles, videos, films). Knowledge and use of IT tools to assist the trainer.</t>
  </si>
  <si>
    <t xml:space="preserve">Tudás: A kurzus sikeres elvégzése után a hallgató ismeri a sportáguk technikai, taktikai elemeit, rendelkezik alapszintű motorikus képességekkel. Ismeri és alkalmazza sportága mozgásanyagának oktatási módszereit, valamint a legújabb nemzetközi trendeket.                                                                                                                                                                                                                             Képességek: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Attitűd: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Autonómia, felelősség: Minden esetben a fair play szellemében és értékeit közvetítve tevékenykedik, magatartásával mintát ad teljes környezetének
</t>
  </si>
  <si>
    <t xml:space="preserve">Knowledge: after successfully completing the course, the student will know the technical and tactical elements of their sport, and have basic motor skills. He/she will know and apply the teaching methods of the movement material of his/her sport, as well as the latest international trends.                                                                                                                                                                                                                                                   
Skills: Ability to train and compete at a high level for age-group or adult national teams. Ability to use effectively the IT analysis systems and tools used in his/her field and to process the resulting data from a training methodology point of view. Knowledge of training methodology, physiology, psychology and pedagogy of sports training and performance enhancement.                                                                                                              Attitude: Independently analyse and apply issues in the field of physical culture based on professional sources, recommendations and contexts. Develops a coherent individual view of physical and mental health, represents it personally and shapes his/her environment accordingly. Seeks to develop cooperative and creative collaboration with organisations and stakeholders in the field of physical culture. Conscious of his professional responsibility, he develops the personalities of those who come into contact with him by emphasising the social role and importance of sport and health promotion. In his/her professional decisions in the field of sport, he/she is aware of the methods used in his/her field and accepts the methodological specificities and results of other disciplines. He/she represents the moral values of sport, attaches importance to its functions of personal and community development and attaches particular importance to the observance of pedagogical standards in his/her work.                                                                                                                                                                                                                 Autonomy, responsibility: acting in all cases in a spirit of fair play and in accordance with its values, setting an example for the whole of its environment            </t>
  </si>
  <si>
    <t>admission to the exam: 50% pass grade in the end-of-semester final examination</t>
  </si>
  <si>
    <t>BED1250</t>
  </si>
  <si>
    <t>Csapatsportjátékok 2. (labdarúgás, kosárlabda)</t>
  </si>
  <si>
    <t>Team Sports Games 2. (Soccer, Basketball)</t>
  </si>
  <si>
    <t xml:space="preserve">Labdarúgás:
A labdarúgás nemzetközi, hazai története, valamint játék- és versenyszabályai. Játékvezetés. Sportjátékok oktatásának menete és utánpótlás rendszerének kiépítése (korosztályos versenyeztetés). A labdarúgás szabadidős formái.  Az alapvető technikai - taktikai elemek és  alkalmazásuk játékban.
Kosárlabdázás:
A kosárlabdázás nemzetközi és hazai története verseny és játékszabályai. Játékvezetés. Sportjátékok oktatásának menete és utánpótlás rendszerének kiépítése (korosztályos versenyeztetés).  A labda nélküli és labdás technika elemek sajátosságai. Támadási és védekezési feladatok: 1: 1, 2: 1, 2: 2, 3: 2, 3: 3 elleni helyzetekben. Támadó és védő rendszerek a kosárlabdázásban.                               </t>
  </si>
  <si>
    <t>knowledge: He has the professional and formal possibilities to apply the sport. In his context, he interprets the competition system and structural structure of association and student sports.
Skills: Able to apply the acquired organizational and management skills effectively in practice. Able to cooperate cooperatively.
Attitude: Open to new professional knowledge and methods. He is empathetic to his teammates in sports organization tasks.
He plans his personal professional development responsibly. It makes independent decisions.</t>
  </si>
  <si>
    <t>Labdarúgás:
Kötelező irodalom:
Both J. (1999). A futball egy nagy játék I-II. Both és társa Kiadó, Budapest- Herminamező. ISBN: 963 03 7099 9
Csányi T., Kun I., Boronyai Z., Vass Z. (2016): Labdarúgás az iskolában. Magyar Diáksport Szövetség. ISBN: 978-615-5518-06-5
Ajánlott irodalom:
Kristóf L., Magyar Gy., Gál L.  (1999): Sportjátékok III. Nemzeti Tankönyvkiadó, Budapest. ISBN: 963 19 0021 5
Kosárlabda:
Kötelező irodalom:
Bácsalmási G.-Bácsalmási L. (2005): Tanulj meg kosárlabdát tanítani. I. kötet. Budapest, 208 o., ISBN: 963-218-688-5
Nemzetközi kosárlabda játékszabályok és hivatalos szabálymagyarázatok 2014. MKOSZ, Budapest, ISBN nélküli
Ajánlott irodalom:
Páder J. (1986): Kosárlabdázás. Sport Kiadó, Budapest.
Peter, V.:(szerk.) (2001): 1006 játék és gyakorlatforma a kosárlabdában. Dialóg Campus Kiadó, Budapest-Pécs,320 o, ISBN:9789639123854</t>
  </si>
  <si>
    <t>BED2224</t>
  </si>
  <si>
    <t>Az 6-12 korosztály kézilabdázása, szivacskézilabda (életkori sajátosságok, képzési célok, oktatási módszerek, korosztályos képességfejlesztés).A sportági mozgástechnikai elmélyítése, tökéletesítése, a technikai elemek gyakorlása.</t>
  </si>
  <si>
    <t>Handball for the age group 6-12, sponge-ball (age-specific characteristics,training objectives,teaching mehods,age-appropriate skill development)</t>
  </si>
  <si>
    <t>Knowledge: after successfully completing the course, the student will know the technical and tactical elements of their sport, and have basic motor skills. He/she will know and apply the teaching methods of the movement material of his/her sport, as well as the latest international trends.                                                                                                                                                                                                                             
Skills: Ability to train and compete at a high level for age-group or adult national teams. Effective use of IT analysis systems and tools in his/her field of specialisation and the ability to process the resulting data from a training methodology point of view. Have knowledge of training methodology, physiology, psychology and pedagogy of sports training and performance enhancement.                                 
Represent the moral values conveyed by sport, attach importance to its functions of personal and community development and attach particular importance to the observance of pedagogical standards in his/her work. It must have positive personality traits, a work ethic, a work ethic, a lifestyle, a good attitude and a high aesthetic standard, which must be exemplary not only for sportsmen and women but for society as a whole.
Attitude: Develops a coherent individual position on physical and mental health, represents it personally and shapes his/her environment accordingly. Seeks to develop cooperative and creative collaboration with organisations and stakeholders in the field of physical culture. Conscious of his professional responsibility, he develops the personalities of those who come into contact with him by emphasising the social role and importance of sport and health promotion. In his/her professional decisions in the field of sport, he/she is aware of the methods used in his/her field and accepts the methodological specificities and results of other disciplines. 
Autonomy, responsibility: acting in all cases in a spirit of fair play and in accordance with its values, setting an example for the whole of its environment</t>
  </si>
  <si>
    <t>BED2125</t>
  </si>
  <si>
    <t>A 12-15 korosztály kézilabdázása, szivacskézilabda (életkori sajátosságok, képzési célok, oktatási módszerek, korosztályos képességfejlesztés).A sportági mozgástechnikai elmélyítése, tökéletesítése, a technikai elemek gyakorlása.</t>
  </si>
  <si>
    <t>Handball for the 12-15 age group, sponge-ball (age-specific characteristics, training objectives, teaching methods, age-appropriate skill development).</t>
  </si>
  <si>
    <t xml:space="preserve">Tudás: A kurzus sikeres elvégzése után a hallgató ismeri a sportáguk technikai, taktikai elemeit, rendelkezik alapszintű motorikus képességekkel. Ismeri és alkalmazza sportága mozgásanyagának oktatási módszereit, valamint a legújabb nemzetközi trendeket.                                                                                                                      Képességek: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Attitűd: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Autonómia, felelősség: Minden esetben a fair play szellemében és értékeit közvetítve tevékenykedik, magatartásával mintát ad teljes környezetének
</t>
  </si>
  <si>
    <t>BED1257</t>
  </si>
  <si>
    <t>A hallgató legyen tisztában az úszás jelentőségével, egészségügyi hatásaival, az egyes úszásnemek kialakulásával és rövid fejlődéstörténetével. Legyen képes iskolai úszásoktatás, valamint úszóversenyek megszervezésére. Ismerje az úszóversenyzők korcsoportjait. Legyen tisztában az úszás életmentő szerepével, ismerje a vízbiztonsági gyakorlatokat. Sajátítsa el a vízhez szoktató gyakorlatokat és játékokat, ismerje meg a mell-, gyors- és hátúszás technikáját, oktatásuk alapvető módszertani elveit, eljárásait.</t>
  </si>
  <si>
    <t>This module is about the concept and importance of swimming, including the development and progress of different strokes and its effect on health.They are able to conduct school swimming lessons and organize swimming competitions. They know the age groups of swimming contestants. They are aware of the life-saving role of swimming, and know water safety practices. They learn water-based activities and games, they learn theory, procedure and up-to-date methodology of swimming techniques in teaching breaststroke backstroke and freestyle</t>
  </si>
  <si>
    <t>Knowledge. Students know the concept of swimming, the importance of its health effects. They have knowledge of organizing school swimming lessons. They know the basic biomechanics of swimming. They are familiar with water-based exercises and games, water safety exercises. They know the technical and practical exercises of freestyle and breaststroke. They provide the preparatory exercises for the dive. They know the start, the turn, the finish of the two strokes. They know the effects of swimming on health.
Skills: Students are able to swim 50 meters in both strokes according to technical requirements, without time.
They are capable of organizing a swimming competition.
They are capable of monitoring a school swimming lesson.
They are able to organize a swimming competition for sports organizations, local governments, recreational institutions and event organizing organizations.
They are able to effectively apply the modern IT systems and tools used in swimming.
They are able to write an in-class test on the requirements of the semester,at least on a satisfactory level.
Attitude: Students respect human dignity and rights in the field of swimming.
They strive for lifelong learning and learning covering the whole of life.</t>
  </si>
  <si>
    <t>TÓTH Á. (2002): Úszás Oktatás. Print 17 Kft, SE. TSK, Budapest, ISBN: 963-7166-59-9
TÓTH ÁKOS(1997): Úszás Technika. Print 17 Kft, SE. TSK, Budapest, ISBN nélküli
TÓTH Á., SÓS CS., EGRESSY J. (2007): Úszás edzésmódszertan. Kara Viva Média Hollding, SE. TSK, Budapest, ISBN: 978-963-7619-76-2
KIRICSI J. (2002): Úszásoktatás kisiskolások számára. SE Testnevelési és Sporttudományi Kar, Budapest, ISBN: 963-430-080-4
KISS MIKLÓS (2005): A versenyúszás alapjainak oktatása. J.O.S. Budapest, ISBN: 963-86514-8-2
GRIEHRL, J., HAHN, M. (2005): Úszás. Cser Kiadó, Budapest
Úszás szabálykönyv
TÓTH Á. (2008): Az úszás tankönyve, Plantin-Print Eurotraus Kft., Budapest, ISBN: 978-963-7166-94-5</t>
  </si>
  <si>
    <t>BED2226</t>
  </si>
  <si>
    <t>A 15-19 korosztály kézilabdázása (életkori sajátosságok, képzési célok, oktatási módszerek, korosztályos képességfejlesztés).A sportági mozgástechnikai elmélyítése, tökéletesítése, a technikai elemek gyakorlása.</t>
  </si>
  <si>
    <t>Handball for the 15-19 age group (age-specific characteristics, training objectives, teaching methods, age-appropriate skill development).Deepening and improving the sport's movement techniques, practising technical elements.</t>
  </si>
  <si>
    <t xml:space="preserve">Tudás: A kurzus sikeres elvégzése után a hallgató ismeri a sportáguk technikai, taktikai elemeit, rendelkezik alapszintű motorikus képességekkel. Ismeri és alkalmazza sportága mozgásanyagának oktatási módszereit, valamint a legújabb nemzetközi trendeket.                                                                                                                      Képességek: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Attitűd: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Autonómia, felelősség: Minden esetben a fair play szellemében és értékeit közvetítve tevékenykedik, magatartásával mintát ad teljes környezetének
</t>
  </si>
  <si>
    <t>Labdarúgás specializáció</t>
  </si>
  <si>
    <t>BED2101</t>
  </si>
  <si>
    <t xml:space="preserve">A sportágban érvényesülő fizikai, mechanikai elvek, törvényszerűségek. A sportág történeti fejlődése. A sportág nemzetközi és hazai fejlődéstörténete. A nemzetközi és hazai sportági szövetségek működése és felépítése.  A sportági mozgástechnikai elmélyítése, tökéletesítése, a technikai elemek gyakorlása.
</t>
  </si>
  <si>
    <t>Physical and mechanical principles and laws prevailing in sports. Historical development of the sport. The international and domestic development history of the sport. Operation and structure of international and domestic sports associations. Deepening and perfecting the movement technique of sports, practicing the technical elements.</t>
  </si>
  <si>
    <t xml:space="preserve">Tudás: Az edzőképzés célja, olyan sportszakemberek képzése, akik tudományosan megalapozott ismeretekkel rendelkeznek, alkalmasak valamennyi korosztály speciális felkészítésére és a sportolók kiválasztására. Magas szinten tudják végrehajtani sportáguk technikai, taktikai elemeit, rendelkezzenek alapszintű motorikus képességekkel. Ismerje és alkalmazza sportága mozgásanyagának oktatási módszereit, valamint a legújabb nemzetközi trendeket.                                                                                                                                                      Képességek: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
</t>
  </si>
  <si>
    <t>Knowledge: The aim of coaching training is to train sports professionals with scientifically based knowledge, suitable for the special preparation of all ages and the selection of athletes. They can perform the technical and tactical elements of their sport at a high level and have basic motor skills. Get to know and apply the teaching methods of the movement material of your sport as well as the latest international trends. 
Skills: Able to prepare and compete at a high level in sports for senior age or adult national teams. He / she effectively uses the IT analysis systems and tools used in his / her field and is able to process the resulting data from a training methodological point of view. Have the knowledge of sports training, performance training, physiological, psychological and pedagogical knowledge.
Attitude: Represents the moral values ​​conveyed by sport, considers the functions of personality and community development important and attaches great importance to the observance of pedagogical norms in the course of his work. Have positive personality traits, work ethic, lifestyle, behavior, aesthetic standards should be exemplary not only for athletes, but for society as a whole.
He / she independently analyzes the issues of the field of physical culture and applies them on the basis of professional sources, recommendations and contexts. It develops a coherent individual position on physical and mental health, represents it with its person, and shapes its environment accordingly. It strives to establish cooperative and creative cooperation with organizations and stakeholders in the field of physical culture. Aware of his professional responsibility, he develops the personality of those who come into contact with him by emphasizing the social role and importance of sports and health promotion. In the course of his professional decisions, he consciously represents the methods with which he works in his field and accepts the methodological peculiarities and results of other disciplines. In each case, he acts in the spirit and fair values ​​of fair play, setting a pattern for his entire environment
"</t>
  </si>
  <si>
    <t>zárthelyi dolgozat min elégséges szintű teljesítése. Értékelés 1-5 jeggyel</t>
  </si>
  <si>
    <t>completion of the in-class test at a sufficient level. Rating with 1-5 grades</t>
  </si>
  <si>
    <t xml:space="preserve">Kötelező irodalom:
Bicskei B. (1997): Utánpótláskorú labdarúgók felkészítése. Aréna 2000 – Sportfutár, Budapest. ISBN: 963 85515 2 6
Both J. (1999). A futball egy nagy játék I-II. Both és társa Kiadó, Budapest- Herminamező. ISBN: 963 03 7099 9
Csányi T., Kun I., Boronyai Z., Vass Z. (2016): Labdarúgás az iskolában. Magyar Diáksport Szövetség. ISBN: 978-615-5518-06-5
Kristóf L., Magyar Gy., Gál L.  (1999): Sportjátékok III. Nemzeti Tankönyvkiadó, Budapest. ISBN: 963 19 0021 5
Ajánlott irodalom:
MLSZ Ezdőképző Közpo: Labdarúgás gyerekeknek 5-7 éves korig., Labdarúgás gyerekeknek 8-11 éves korig., Labdarúgás gyerekeknek 12-13 éves korig. Magyar Labdarúgó Szövetség. Budapest. ISBN: 978-963-89675-6-5, 978-615-5532-03-0, 978-615-5532-04-7
</t>
  </si>
  <si>
    <t>BED2202</t>
  </si>
  <si>
    <t xml:space="preserve">Játékszabály ismeretek, Játékvezetői tanfolyam elvégzése
</t>
  </si>
  <si>
    <t>Knowledge of the rules of the game, Completion of a refereeing course</t>
  </si>
  <si>
    <t xml:space="preserve">Tudás: Az edzőképzés célja, olyan sportszakemberek képzése, akik tudományosan megalapozott ismeretekkel rendelkeznek, alkalmasak valamennyi korosztály speciális felkészítésére és a sportolók kiválasztására. Magas szinten tudják végrehajtani sportáguk technikai, taktikai elemeit, rendelkezzenek alapszintű motorikus képességekkel. Ismerje és alkalmazza sportága mozgásanyagának oktatási módszereit, valamint a legújabb nemzetközi trendeket.                                                                                                                                                      Képességek: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
</t>
  </si>
  <si>
    <t>Knowledge: The aim of coaching training is to train sports professionals with scientifically based knowledge, suitable for the special preparation of all ages and the selection of athletes. They can perform the technical and tactical elements of their sport at a high level and have basic motor 
skills. Get to know and apply the teaching methods of the movement material of your sport as well as the latest international trends. 
Skills: Able to prepare and compete at a high level in sports for senior age or adult national teams. He / she effectively uses the IT analysis systems and tools used in his / her field and is able to process the resulting data from a training methodological point of view. Have the knowledge of sports training, performance training, physiological, psychological and pedagogical knowledge.
Attitude: Represents the moral values ​​conveyed by sport, considers the functions of personality and community development important and attaches great importance to the observance of pedagogical norms in the course of his work. Have positive personality traits, work ethic, lifestyle, behavior, aesthetic standards should be exemplary not only for athletes, but for society as a whole.
He / she independently analyzes the issues of the field of physical culture and applies them on the basis of professional sources, recommendations and contexts. It develops a coherent individual position on physical and mental health, represents it with its person, and shapes its environment accordingly. It strives to establish cooperative and creative cooperation with organizations and stakeholders in the field of physical culture. Aware of his professional responsibility, he develops the personality of those who come into contact with him by emphasizing the social role and importance of sports and health promotion. In the course of his professional decisions, he consciously represents the methods with which he works in his field and accepts the methodological peculiarities and results of other disciplines. In each case, he acts in the spirit and fair values ​​of fair play, setting a pattern for his entire environment
"</t>
  </si>
  <si>
    <t>BED2103</t>
  </si>
  <si>
    <t xml:space="preserve">A játékrendszerek kialakulása, fejlődése.Szakirodalmi nyilvántartás (szakkönyv, szakcikk, videó, film). Az edző munkáját segítő informatikai eszközök ismerete, használata.
</t>
  </si>
  <si>
    <t>Formation and development of game systems. Literature register (textbook, article, video, film). Knowledge and use of IT tools to assist the coach.</t>
  </si>
  <si>
    <t xml:space="preserve">Tudás: Az edzőképzés célja, olyan sportszakemberek képzése, akik tudományosan megalapozott ismeretekkel rendelkeznek, alkalmasak valamennyi korosztály speciális felkészítésére és a sportolók kiválasztására. Magas szinten tudják végrehajtani sportáguk technikai, taktikai elemeit, rendelkezzenek alapszintű motorikus képességekkel. Ismerje és alkalmazza sportága mozgásanyagának oktatási módszereit, valamint a legújabb nemzetközi trendeket.                                                                                                                                                      Képességek: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
</t>
  </si>
  <si>
    <t>vizsgán szerzett 1-5 fokozatú érdemjegy</t>
  </si>
  <si>
    <t>grades of 1-5 obtained in the examination</t>
  </si>
  <si>
    <t xml:space="preserve">Tudás: A kurzus sikeres elvégzése után a hallgató ismeri a sportág alkalmazásának szakmai és formai lehetőségeit. Összefüggéseiben értelmezi az egyesületi és a diáksport versenyrendszerét, strukturális felépítését.
Képességek: Képes az elsajátított szervezési és vezetési ismeretek hatékony gyakorlati alkalmazására. Képes kooperatív együttműködésre.
Attitűd: Nyitott az új szakmai ismeretekre és módszerekre. Sportszervezési feladatok során empatikus a csapattársaival szemben.
Autonómia, felelősség: Felelősséggel tervezi a személyes szakmai fejlődését. Önálló döntéseket hoz.
</t>
  </si>
  <si>
    <t xml:space="preserve">Knowledge: After successful completion of the course, the student will be familiar with the professional and formal possibilities of the application of the sport. After successful completion of the course, the student will be able to understand the competitive system and structure of club and student sport in its context.                                                                       
Skills: Ability to apply effectively in practice the organisational and management skills acquired. Ability to work cooperatively.
Attitude: Open to new professional knowledge and methods. Empathy with team members in sports management tasks.
Autonomy, responsibility: Responsible in planning personal professional development. Independent decision-making.
</t>
  </si>
  <si>
    <t xml:space="preserve">Kézilabda:
Kötelező irodalom:
Horváth J., Juhász I., Kovács L., Molcsi L. (2004): Kézilabda II. kötet. Papirusz Duola Kiadó, Budapest, 194. o., ISBN: 9637452095
Szabó J. (2004): Kézilabdázás. Technika. Taktika. Oktatás. JGYF Kiadó, Szeged, 266 o., ISBN: 963-9167-82-7
Zsiga Gy. (1998): Kézikönyv a kézilabdázás oktatásához. TF jegyzet, Budapest, ISBN nélküli
Magyar Kézilabda Szövetség (2016): Kézilabda játék - és versenyszabályok, ISBN nélküli                     
Ajánlott irodalom:
Baumberger, J. (szerk.) (2001): 704 kézilabda játék és gyakorlat. Dialóg Campus Kiadó, Budapest-Pécs, 179 o., ISBN:9789639123861
Kosárlabda:
Kötelező irodalom:
Bácsalmási G.-Bácsalmási L.(2005): Tanulj meg kosárlabdát tanítani. I. kötet. Budapest, 208 o., ISBN: 963-218-688-5
Nemzetközi kosárlabda játékszabályok és hivatalos szabálymagyarázatok 2014. MKOSZ, Budapest, ISBN nélküli
Páder J. (1986): Kosárlabdázás. Sport Kiadó, Budapest.
Peter, V.:(szerk.) (2001): 1006 játék és gyakorlatforma a kosárlabdában. Dialóg Campus Kiadó, Budapest-Pécs,320 o, ISBN:9789639123854
Ránky M.(1999): Játék a kosárlabda - a kosárlabda játék. Pauz - Westermann Könyvkiadó KFT, Celldömölk.
</t>
  </si>
  <si>
    <t>BED2204</t>
  </si>
  <si>
    <t xml:space="preserve">Az 5-11 korosztály labdarúgása (életkori sajátosságok, képzési célok, oktatási módszerek, korosztályos képességfejlesztés).
</t>
  </si>
  <si>
    <t>Football for ages 5-11 (age characteristics, training goals, teaching methods, age skills development).</t>
  </si>
  <si>
    <t xml:space="preserve">Tudás: Az edzőképzés célja, olyan sportszakemberek képzése, akik tudományosan megalapozott ismeretekkel rendelkeznek, alkalmasak valamennyi korosztály speciális felkészítésére és a sportolók kiválasztására. Magas szinten tudják végrehajtani sportáguk technikai, taktikai elemeit, rendelkezzenek alapszintű motorikus képességekkel. Ismerje és alkalmazza sportága mozgásanyagának oktatási módszereit, valamint a legújabb nemzetközi trendeket.                                                                                                                                                      Képességek: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
"
</t>
  </si>
  <si>
    <t>BED2105</t>
  </si>
  <si>
    <t xml:space="preserve">Az 12-15 korosztály labdarúgása (életkori sajátosságok, képzési célok, oktatási módszerek, korosztályos képességfejlesztés).
</t>
  </si>
  <si>
    <t>Football for the 12-15 age group (age characteristics, training goals, teaching methods, age group skills development).</t>
  </si>
  <si>
    <t xml:space="preserve">Kötelező irodalom:
Bicskei B. (1997): Utánpótláskorú labdarúgók felkészítése. Aréna 2000 – Sportfutár, Budapest. ISBN: 963 85515 2 6
Both J. (1999). A futball egy nagy játék I-II. Both és társa Kiadó, Budapest- Herminamező. ISBN: 963 03 7099 9
Csányi T., Kun I., Boronyai Z., Vass Z. (2016): Labdarúgás az iskolában. Magyar Diáksport Szövetség. ISBN: 978-615-5518-06-5
Kristóf L., Magyar Gy., Gál L.  (1999): Sportjátékok III. Nemzeti Tankönyvkiadó, Budapest. ISBN: 963 19 0021 5
Ajánlott irodalom:
MLSZ Ezdőképző Közpo: Labdarúgás gyerekeknek 5-7 éves korig., Labdarúgás gyerekeknek 8-11 éves korig., Labdarúgás gyerekeknek 12-13 éves korig. Magyar Labdarúgó Szövetség. Budapest. ISBN: 978-963-89675-6-5, 978-615-5532-03-0, 978-615-5532-04-7
"
</t>
  </si>
  <si>
    <t>Knowledge: Students know the concept of swimming, the importance of its health effects. They have knowledge of organizing school swimming lessons. They know the basic biomechanics of swimming. They are familiar with water-based exercises and games, water safety exercises. They know the technical and practical exercises of freestyle and breaststroke. They provide the preparatory exercises for the dive. They know the start, the turn, the finish of the two strokes. They know the effects of swimming on health.
Skills: Students are able to swim 50 meters in both strokes according to technical requirements, without time.
They are capable of organizing a swimming competition.
They are capable of monitoring a school swimming lesson.
They are able to organize a swimming competition for sports organizations, local governments, recreational institutions and event organizing organizations.
They are able to effectively apply the modern IT systems and tools used in swimming.
They are able to write an in-class test on the requirements of the semester,at least on a satisfactory level.
Attitude: Students respect human dignity and rights in the field of swimming.
They strive for lifelong learning and learning covering the whole of life.</t>
  </si>
  <si>
    <t>BED2206</t>
  </si>
  <si>
    <t xml:space="preserve">Az 16-19 és a felnőtt korosztály labdarúgása (életkori sajátosságok, képzési célok, oktatási módszerek, korosztályos képességfejlesztés).
</t>
  </si>
  <si>
    <t>Football for aged 16-19 and adults (age characteristics, training goals, teaching methods, age skills development).</t>
  </si>
  <si>
    <t xml:space="preserve">Tudás: Az edzőképzés célja, olyan sportszakemberek képzése, akik tudományosan megalapozott ismeretekkel rendelkeznek, alkalmasak valamennyi korosztály speciális felkészítésére és a sportolók kiválasztására. Magas szinten tudják végrehajtani sportáguk technikai, taktikai elemeit, rendelkezzenek alapszintű motorikus képességekkel. Ismerje és alkalmazza sportága mozgásanyagának oktatási módszereit, valamint a legújabb nemzetközi trendeket.                                                                                                                                                     Képességek: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
</t>
  </si>
  <si>
    <t>Úszás specializáció</t>
  </si>
  <si>
    <t>BED2111</t>
  </si>
  <si>
    <t>Az egyetemes úszósport története, a sportág történeti fejlődése.  Az úszásnemek technikatörténeti fejlődése. A sportágban érvényesülő fizikai, mechanikai elvek, törvénszerűségek.  A sportági mozgás mozgástechnikai elmélyítése, tökéletesítése, a technikai elemek gyakorlása. A négy úszásnem alaptechnikájának és versenytechnikájának elemzése.                         Gyakorlat: 200 m vegyesúszás, 200 m gyorsúszás. Beküldendő dolgozatok a megadott témakörökből.</t>
  </si>
  <si>
    <t xml:space="preserve">Tudás: Az edzőképzés célja, olyan sportszakemberek képzése, akik tudományosan megalapozott ismeretekkel rendelkeznek, alkalmasak valamennyi korosztály speciális felkészítésére és a sportolók kiváasztására. Magas szinten tudják végrehajtani sportáguk technikai, taktikai elemeit, rendelkezzenek alapszintű motorikus képességekkel. Ismerje és alkalmazza sportága mozgásanyagának oktatási módszereit, valamint a legújabb nemzetközi trendeket.                                                                                                                                                      Képességek: Kompetenciák birtokában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
</t>
  </si>
  <si>
    <t>A gyakorlati beszámolók alapján</t>
  </si>
  <si>
    <t>Based on practical reports</t>
  </si>
  <si>
    <t>BED2212</t>
  </si>
  <si>
    <t>Úszásoktatási ismeretek. Az úszásoktatás helyzete, színvonala Hazánkban. A sportág helyzete az óvodai és iskolai testnevelésben. Az úszásoktatási óra megszervezése. Az úszásoktatás színvonalát befolyásoló tényezők. Az úszásoktatás sajátos vonási, specifikumai, szakanyaga. A vízhezszoktatás módszertana.     Gyakorlat: 200 m vegyesúszás, 300 m gyorsúszás. Beküldendő dolgozatok a megadott témakörökből.</t>
  </si>
  <si>
    <t>Knowledges of swimming teaching methodology. The situation and standard of swimming education in Hungary. The situation of the sport in physical education in kindergarten and school. Organizing a swimming lesson. Factors influencing the quality of swimming instruction. The special features, specifics and materials of swimming education. Methodology of water habituation.Practice: 200 m individual medley swimming, 300 m freestyle swimming. Papers to be submitted from the given topics.</t>
  </si>
  <si>
    <t xml:space="preserve">Knowledge: The purpose of coaching training is to train sports professionals who have a scientifically based knowledge, suitable for the special preparation of all ages and the selection of athletes. They can perform the technical and tactical elements of their sport at a high level and have basic motor skills. Get to know and apply the teaching methods of the movement material of your sport as well as the latest international trends. Skills: Possessing competencies, he is able to prepare and compete at a high level in sports for adults or adults. He / she effectively uses the IT analysis systems and tools used in his / her field and is able to process the resulting data from a training methodological point of view. Have the knowledge of sports training, performance training, physiological, psychological and pedagogical knowledge.
Skills: Possessing competencies, he is able to prepare and compete at a high level in sports for adults or adults. He / she effectively uses the IT analysis systems and tools used in his / her field and is able to process the resulting data from a training methodological point of view. Have the knowledge of sports training, performance .
training, physiological, psychological and pedagogical knowledge.
Attitude: Represents the moral values ​​conveyed by sport, considers the functions of personality and community development important and attaches great importance to the observance of pedagogical norms in the course of his work. Have positive personality traits, work ethic, lifestyle, behavior, aesthetic standards should be exemplary not only for athletes, but for society as a whole.
He / she independently analyzes the issues of the field of physical culture and applies them on the basis of professional sources, recommendations and contexts. It develops a coherent individual position on physical and mental health, represents it with its person, and shapes its environment accordingly. It strives to establish cooperative and creative cooperation with organizations and stakeholders in the field of physical culture. Aware of his professional responsibility, he develops the personality of those who come into contact with him by emphasizing the social role and importance of sports and health promotion. In the course of his professional decisions, he consciously represents the methods with which he works in his field and accepts the methodological peculiarities and results of other disciplines. In all cases, he acts in the spirit and fair values ​​of fair play, giving his example to his entire environment.
</t>
  </si>
  <si>
    <t>BED2113</t>
  </si>
  <si>
    <t>A négy úszásnem technikájának oktatása. A rajtok, fordulók és célbaérkezés oktatása. A mozgástanulás folyamata az oktatásban. Az szülő - gyermek - iskola - oktató kapcsolata. A kiválasztás sportágspecifikus kérdései.                                                           Gyakorlat: 300 m vegyesúszás, 300 m gyorsúszás. Beküldendő dolgozatok a megadott témakörökből.</t>
  </si>
  <si>
    <t xml:space="preserve">Teaching the techniques of the four types of swimming. Training in starts, rounds and finishing. The process of movement learning in education. The parent - child - school - educator relationship. Sports-specific selection issues.                                                         Practice: 300 m individual medley swimming, 300 m freestyle swimming. Papers to be submitted from the given topics.
</t>
  </si>
  <si>
    <t xml:space="preserve">Knowledge: The purpose of coaching training is to train sports professionals who have a scientifically based knowledge, suitable for the special preparation of all ages and the selection of athletes. They can perform the technical and tactical elements of their sport at a high level and have basic motor skills. Get to know and apply the teaching methods of the movement material of your sport as well as the latest international trends.
Skills: Possessing competencies, he is able to prepare and compete at a high level in sports for adults or adults. He / she effectively uses the IT analysis systems and tools used in his / her field and is able to process the resulting data from a training methodological point of view. Have the knowledge of sports training, performance training, physiological, psychological and pedagogical knowledge.
Attitude: Represents the moral values ​​conveyed by sport, considers the functions of personality and community development important and attaches great importance to the observance of pedagogical norms in the course of his work. Have positive personality traits, work ethic, lifestyle, demeanor and aesthetic standards should be exemplary not only for athletes but for society as a whole.
He / she independently analyzes the issues of the field of physical culture and applies them on the basis of professional sources, recommendations and contexts. It develops a coherent individual position on physical and mental health, represents it with its person, and shapes its environment accordingly. It strives to establish cooperative and creative cooperation with organizations and stakeholders in the field of physical culture. Aware of his professional responsibility, he develops the personality of those who come into contact with him by emphasizing the social role and importance of sports and health promotion. In the course of his professional decisions, he consciously represents the methods with which he works in his field and accepts the methodological peculiarities and results of other disciplines. In all cases, he acts in the spirit and fair values ​​of fair play, giving his example to his entire environment
</t>
  </si>
  <si>
    <t>Vizsgára, csak a gyakorlati beszámolók sikeres teljesítése után jelentkezhetnek a hallgatók</t>
  </si>
  <si>
    <t>Students can apply for the exam only after completion the practical reports</t>
  </si>
  <si>
    <t xml:space="preserve">
Handball: 
International and national history of handball (its origins, stages of development) and the rules of the game and competition. Origins and history of the game. The origins and history of handball. Development of age-group competitions (sponge-ball). Recreational handball (e.g. beach handball). Statistical observation and analysis of matches. Development of ball skills, the role of physical education games in teaching handball and the role and sport-specific application of preparatory and lead-up exercises (forcing situations). Teaching the basic technical elements and their tactical implications. 
Playing basketball:
The development and brief history of ball games in their domestic and international aspects. Relationship of the teaching of the subject to the teaching of other sports games.  The specific characteristics of the elements of ball-less and ball technique. Offensive and defensive tasks: 1:1, 2:1, 2:2, 3:2, 3:3 in basic game elements. Offensive and defensive systems in basketball.       </t>
  </si>
  <si>
    <t xml:space="preserve">Tudás: A kurzus sikeres elvégzése után a hallgató ismeri a sportág alkalmazásának szakmai és formai lehetőségeit. Összefüggéseiben értelmezi az egyesületi és a diáksport versenyrendszerét, strukturális felépítését.                                                                       
Képességek: Képes az elsajátított szervezési és vezetési ismeretek hatékony gyakorlati alkalmazására. Képes kooperatív együttműködésre.
Attitűd: Nyitott az új szakmai ismeretekre és módszerekre. Sportszervezési feladatok során empatikus a csapattársaival szemben.
Autonómia, felelősség: Felelősséggel tervezi a személyes szakmai fejlődését. Önálló döntéseket hoz.
</t>
  </si>
  <si>
    <t>BED2214</t>
  </si>
  <si>
    <t>Az úszóversenyző általános képzésének szakasza. A 7-12 éves úszók felkészítése. Technikai képzés. Képességfejlesztés. Szárazföldi gyakorlatok. Nyújtás. A versenyeztetés jelentősége. A felkészülésben alkalmazott edzésmódszerek. Az edzéstervezés feladatai. Az edző, mint pedagógus. A korosztályos versenyrendszer magyarországon.                                                Gyakorlat: 300 m vegyesúszás, 400 m gyorsúszás. Beküldendő dolgozatok a megadott témakörökből.</t>
  </si>
  <si>
    <t xml:space="preserve">General training section for a swimmer. Preparing swimmers aged 7-12. Technical training. Capacity building. Land exercises. Stretching. The importance of competition. Training methods used in preparation. Tasks of training planning. The coach as an educator. The age competition system in Hungary.
Practice: 300 m individual medley swimming, 300 m freestyle swimming. Papers to be submitted from the given topics.                                                      Practice: 300 m individual medley swimming, 400 m freestyle swimming. Papers to be submitted from the given topics.
</t>
  </si>
  <si>
    <t xml:space="preserve">Tudás: Az edzőképzés célja, olyan sportszakemberek képzése, akik tudományosan megalapozott ismeretekkel rendelkeznek, alkalmasak valamennyi korosztály speciális felkészítésére és a sportolók kiváasztására. Magas szinten tudják végrehajtani sportáguk technikai, taktikai elemeit, rendelkezzenek alapszintű motorikus képességekkel. Ismerje és alkalmazza sportága mozgásanyagának oktatási módszereit, valamint a legújabb nemzetközi trendeket.                                                                                                                                                Képességek: Kompetenciák birtokában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
</t>
  </si>
  <si>
    <t>Knowledge: The purpose of coaching training is to train sports professionals who have a scientifically based knowledge, suitable for the special preparation of all ages and the selection of athletes. They can perform the technical and tactical elements of their sport at a high level and have basic motor skills. Get to know and apply the teaching methods of the movement material of your sport as well as the latest international trends. 
Skills: Possessing competencies, he is able to prepare and compete at a high level in sports for adults or adults. He / she effectively uses the IT analysis systems and tools used in his / her field and is able to process the resulting data from a training methodological point of view. Have the knowledge of sports training, performance training, physiological, psychological and pedagogical knowledge.
Attitude: Represents the moral values ​​conveyed by sport, considers the functions of personality and community development important and attaches great importance to the observance of pedagogical norms in the course of his work. Have positive personality traits, work ethic, lifestyle, behavior, aesthetic standards should be exemplary not only for athletes, but for society as a whole.
independently analyzes the issues of the field of physical culture and applies them on the basis of professional sources, recommendations and contexts. It develops a coherent individual position on physical and mental health, represents it with its person, and shapes its environment accordingly. It strives to establish cooperative and creative cooperation with organizations and stakeholders in the field of physical culture. Aware of his professional responsibility, he develops the personality of those who come into contact with him by emphasizing the social role and importance of sports and health promotion. In the course of his professional decisions, he consciously represents the methods with which he works in his field and accepts the methodological peculiarities and results of other disciplines. In all cases, he acts in the spirit and fair values ​​of fair play, giving his example to his entire environment</t>
  </si>
  <si>
    <t>BED2115</t>
  </si>
  <si>
    <t>Az úszóversenyző speciális képzésének szakasza. Edzésterhelés elmélete. Az úszóedzésekben alkalmazott edzésmódszerek. A felnőtt úszók edzéstervezése. Olimpiai ciklus. Éves felkészülési terv, ciklusbeosztás. A verseny funkciója a felkészülésben. Edzőtáborok tervezése. Szárazföldi gyakorlatok, erőfejlesztés, nyújtás. A formábahozás kérdései. Az úszók bemelegítése edzéseken, versenyeken. Az úszók táplálkozása. Orvosi ellenőrzések, vizsgálatok, felmérések, tesztek.     Gyakorlat: 400 m vegyesúszás, 400 m gyorsúszás. Beküldendő dolgozatok a megadott témakörökből.</t>
  </si>
  <si>
    <t xml:space="preserve">Tudás:Az edzőképzés célja, olyan sportszakemberek képzése, akik tudományosan megalapozott ismeretekkel rendelkeznek, alkalmasak valamennyi korosztály speciális felkészítésére és a sportolók kiváasztására. Magas szinten tudják végrehajtani sportáguk technikai, taktikai elemeit, rendelkezzenek alapszintű motorikus képességekkel. Ismerje és alkalmazza sportága mozgásanyagának oktatási módszereit, valamint a legújabb nemzetközi trendeket.                                                                                                                                                      Képességek: Kompetenciák birtokában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Attitűd:Kképviseli,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
</t>
  </si>
  <si>
    <t>Knowledge: The purpose of coaching training is to train sports professionals who have a scientifically based knowledge, suitable for the special preparation of all ages and the selection of athletes. They can perform the technical and tactical elements of their sport at a high level and have basic motor skills. Get to know and apply the teaching methods of the movement material of your sport as well as the latest international trends.
Skills: Possessing competencies, he is able to prepare and compete at a high level in sports for adults or adults. He / she effectively uses the IT analysis systems and tools used in his / her field and is able to process the resulting data from a training methodological point of view. Have the knowledge of sports training, performance training, physiological, psychological and pedagogical knowledge.
Attitude: It represents the moral values ​​conveyed by sport, considers the functions of personality and community development important and attaches great importance to the observance of pedagogical norms in its work. Have positive personality traits, work ethic, lifestyle, behavior, aesthetic standards should be exemplary not only for athletes, but for society as a whole.
He / she independently analyzes the issues of the field of physical culture and applies them on the basis of professional sources, recommendations and contexts. It develops a coherent individual position on physical and mental health, represents it with its person, and shapes its environment accordingly. It strives to establish cooperative and creative cooperation with organizations and stakeholders in the field of physical culture. Aware of his professional responsibility, he develops the personality of those who come into contact with him by emphasizing the social role and importance of sports and health promotion. In the course of his professional decisions, he consciously represents the methods with which he works in his field and accepts the methodological peculiarities and results of other disciplines. In all cases, he acts in the spirit and fair values ​​of fair play, giving his example to his entire environment</t>
  </si>
  <si>
    <t>Presentation of related technical practice at a sufficient level. In-class test of the rules and basic sports knowledge rating with 1-5 grade</t>
  </si>
  <si>
    <t>BED2216</t>
  </si>
  <si>
    <t xml:space="preserve">Az úszás versenyszabályai. A nemzetközi és hazai sportági szövetségek, felépítése, működése. Versenyrendezés, versenykiírás. Edzői feladatok a versenyeken. Az úszóversenyző menedzselése. Dopping kérdések. Sportágelemzés, ranglisták. Szakirodalmi nyilvántartás (szakkönyv, szakcikk, videó, film). Az edző munkáját segítő informatikai eszközök ismerete, használata. Technikaelemzés, versenyelemzés. Az úszóedző szakmán kívüli feladatai.                     Gyakorlat: 400 m vegyesúszás, 600 m gyorsúszás. Beküldendő dolgozatok a megadott témakörökből. </t>
  </si>
  <si>
    <t xml:space="preserve">Swimming competition rules. The structure and operation of international and domestic sports associations. Competition organization, competition notice. Coaching tasks in competitions. Swimming competitor management. Doping issues. Sports analysis, rankings. Literature register (textbook, article, video, film). Knowledge and use of IT tools to assist the coach. Technical analysis, competition analysis. Duties of a swimming coach outside the profession.
Practice: 400 m individual medley swimming, 600 m freestyle swimming. Papers to be submitted from the given topics.
</t>
  </si>
  <si>
    <t>Tudás: Az edzőképzés célja, olyan sportszakemberek képzése, akik tudományosan megalapozott ismeretekkel rendelkeznek, alkalmasak valamennyi korosztály speciális felkészítésére és a sportolók kiváasztására. Magas szinten tudják végrehajtani sportáguk technikai, taktikai elemeit, rendelkezzenek alapszintű motorikus képességekkel. Ismerje és alkalmazza sportága mozgásanyagának oktatási módszereit, valamint a legújabb nemzetközi trendeket.                                                                                                                                                     Képességek:  Kompetenciák birtokában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t>
  </si>
  <si>
    <t>Knowledge: The purpose of coaching training is to train sports professionals who have a scientifically based knowledge, suitable for the special preparation of all ages and the selection of athletes. They can perform the technical and tactical elements of their sport at a high level and have basic motor skills. Get to know and apply the teaching methods of the movement material of your sport as well as the latest international trends.
Skills: Possessing competencies, he is able to prepare and compete at a high level in sports for adults or adults. He / she effectively uses the IT analysis systems and tools used in his / her field and is able to process the resulting data from a training methodological point of view. Have the knowledge of sports training, performance training, physiological, psychological and pedagogical knowledge.
Attitude: Represents the moral values ​​conveyed by sport, considers the functions of personality and community development important and attaches great importance to the observance of pedagogical norms in its work. Have positive personality traits, work ethic, lifestyle, behavior, aesthetic standards should be exemplary not only for athletes, but for society as a whole.
He / she independently analyzes the issues of the field of physical culture and applies them on the basis of professional sources, recommendations and contexts. It develops a coherent individual position on physical and mental health, represents it with its person, and shapes its environment accordingly. It strives to establish cooperative and creative cooperation with organizations and stakeholders in the field of physical culture. Aware of his professional responsibility, he develops the personality of those who come into contact with him by emphasizing the social role and importance of sports and health promotion. In the course of his professional decisions, he consciously represents the methods with which he works in his field and accepts the methodological peculiarities and results of other disciplines. In all cases, he acts in the spirit and fair values ​​of fair play, giving his example to his entire environment.</t>
  </si>
  <si>
    <t>The aim of this course is to introduce students to the major human body systems and offers  practical learning opportunities that allow students to understand the structures and functions of the human body and organs. 
It aims to study the basic structure of musculosceletal system, involving macroscopic and microscopic views. So primary bones, joints, muscles and muscle groups will be presented. During the course, students learn the structure and function of the anatomy devices that perform simple movements of the trunk, upper and lower limbs. They understand the types of movement in our main joints and the muscle groups responsible for performing each movement. 
The skills acquired in the study of the subject are a crucial part of the acquisition of further courses in physical education and sports science (e.g. biomechanics, exercise theory, gymnastics).</t>
  </si>
  <si>
    <t>The aim of this course is to demonstrate for the students the peculiarities of a philosophical discourse, different from those of  science, politics and others in its special point of view and the way of thinking. The course focuses on the philosophical problems of  everyday life. Through the analysis of some philosophical problems, such as “love”, “existence of God”, “certainty of the empirical world”, “truth and lie“, “the nature of language”, the course demonstrates the role of the philosophical reflection.</t>
  </si>
  <si>
    <t>Knowledge: The general aim of the subject is to introduce the most important chapters of universal and Hungarian body culture history. Its specific aim is to present the evolution and development of school physical education and performance sports. The student should know the Olympic idea, the defining personalities and Olympians of sports. The student should be able to judge the primary national health importance of body culture and sport in the light of the development of social processes and the primary connection to modern lifestyle. He knows the EU's sports concept and its role in our daily lives.
Skills: Be able to show the body -cultural heritage of Hungarian, European and world as the socially determined value of humanity. He is capable of conducting a personality -shaping activity in which national identity, education and role modeling of national identity, patriotism, plays a key role. 
Attitude: You can understand that the implementation of one's physical adaptability to one's increasingly complex living conditions is crucial for everyday life. With the help of the subject, they understand the importance of body culture theory and sports history in shaping individual and community values, in which democratic thinking and civic education play a prominent role.</t>
  </si>
  <si>
    <t xml:space="preserve">Knowledge: After successfully completing the course, the student is familiar with the stages of human development and the external environmental and internal factors that affect development. You can determine the stages of physical development. He knows the basic concepts of health science and has an approach that encourages a healthy lifestyle.
Knows the conceptual and interdisciplinary system of sports science, education and health science,
interfaces, processes and impact systems.
He / she has knowledge of the mental health discussed in the field of sports health, is aware of its significance in sports, and is aware of the effects of performance enhancers on the body. He knows the human biological aspects of sports. He is aware of the principles of sports medicine examinations.
Skills: The student is able to use the methods of morphological typing. Able to determine a child's developmental status. It uses a simple mental health technique that can be used at least on a daily basis, is able to master it, and to study the doping issue in depth, from which the predictably continuous changes will be easy to follow.
He is able to contribute to the scientific analysis of movement and increase the efficiency of physical education and sports education by deepening its approach to science.
He is able to apply the scientific and professional theories and contexts of physical education and sports
understanding and proper practical application.
Attitude: During the planning, he cooperates with colleagues and students, ready to take into account the specifics of the given group of students (biological aptitudes, motivation, prior knowledge, abilities, social readiness).
Autonomy, responsibility: Open to constructive criticism of pedagogical activity.
</t>
  </si>
  <si>
    <t>Knowledge: Students acquire the vocabulary of the field of study at intermediate level, understand the basic concepts of physical education and the culture of health and have a clear view of the means and methods of their development.
Skills: Students understand the main ideas of technical texts in their field of expertise, are able to study and evaluate sources and obtain information independently.
During the course students  consider it to be important to keep informed about the most recent sources including those written in a foreign language, individually.  
Attitude: Being aware of their professional liability, students develop the personality of those they get into contact with, emphasizing the social role and importance of physical education, sports and recreation.</t>
  </si>
  <si>
    <t>Knowledge: After successfully completing the course, the student is familiar with basic anatomical knowledge about the structure and the most basic functioning of the main organ systems of our organization, and  knows  the basic concepts of anatomy.
Skills: The student  can apply  basic knowledge of health science in his work to ensure health preservation and health promotion as effectively as possible. The student has the knowledge of a way of promoting a healthy lifestyle and improving physical fitness. 
Attitude: The student is sensitive to learners' problems, striving to provide the conditions for healthy personal development for all learners.                                                                                                             
Autonomy, responsibility: The student is  committed to continuously improving learners' knowledge and learning capacity.</t>
  </si>
  <si>
    <t>This course is aimed to introduce students general principles of human physiology and biochemistry. It improves student's knowledge about the complex relationships between exercise and human physiological, biochemical processes, and their exercise-related aspects of sports physiology.               It aims to develop the skills in health-related emergency care and injury prevention. The course is aimed to teach the most important accident prevention and first aid rules in particular in the situations arising during physical education and physical training.   
This course highlights the adaptation of muscles to exercise, presents the main  physiological and biochemical background of movements, covers such topics as the structure and function of biological molecules, and training features concerning to performance. 
The acquired learning provides the basis for biomedical knowledge to become practitioners of physical education and sports science.</t>
  </si>
  <si>
    <t>The place of ethics in the system of science areas. Some significant trends in ethical thinking. The relationship between economics, law and morality. The responsibility of civilization, ecology in economic life, the basic conflicts of economic life. The ethics of international business life. Inter-ethnic relations and globalization. The relationship between business and social ethics (unemployment, market, competition, employers and employees). The ethics of business communication. Advertising ethics. Dual structures in business ethics. Tax compliance according to levels of organization of state and economy. Insurance ethics. Banking and stock exchange ethics. State and professional ethics. The "black" economy as an ethical conflict.</t>
  </si>
  <si>
    <t>Students get to know the basic concepts related to physical culture, physical education, training, sports, the purpose, tasks and tools of training. They address issues of adaptation, components of performance, conditioning and coordination skills. They master the methods and procedures needed to prepare athletes.</t>
  </si>
  <si>
    <t xml:space="preserve">Knowledge: after successful completion of the course, the student will be familiar with the basic concepts, terminology and movement material of gymnastics and its wide range of differentiated applications.
Skills: the ability to lead exercises, to edit free exercise sequences and exercise books, and to develop conditioning, coordination and joint mobility using gymnastics movement material. He is suitable for teaching correct posture, spinal protection and health-conscious movement material. 
Attitude: to be able to integrate into the teaching of gymnastics the positive effects on the personality of accurate, precise and disciplined work, which are present at all stages of life. 
Autonomy, responsibility: able to develop motor skills through their own sporting activities, capable of self-monitoring, objectively guiding and evaluating the work of others.
</t>
  </si>
  <si>
    <t>This course is aimed to introduce students general principles of human physiology and biochemistry. It improves student's knowledge about the complex relationships between exercise and human physiological, biochemical processes, and their exercise-related aspects of sports physiology.
Cardiorespiratory, digestive, urinary functions, hormon and neural controls, and metabolic pathways of bioenergetics will be presented. This course highlights the adaptation of entire body to exercise, presents the main physiological and biochemical background of movements, covers such topics as the structure and function of biological molecules, and training features concerning to performance. 
The acquired learning provides the basis for biomedical knowledge to become practitioners of physical education and sports science.</t>
  </si>
  <si>
    <t>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effect of expectations on the performance . Learning and learning theories. Psychological aspects of performance evaluation. Diverse personality development.</t>
  </si>
  <si>
    <t>Knowledge: After successfully completing the course, the student knows and interprets the process of motor learning, including the social and biological conditions influencing its development, according to the phases and special manifestations of the development of movement skills representing different regulatory models. Knows the procedures that promote motor learning in the teaching of movement, the possibilities of using the motor and cognitive aspects of the teaching-learning process as a conscious transfer tool, taking into account the educational knowledge of each age group.
Knows the conceptual and interdisciplinary system of sports science, education and health science,
interfaces, processes and impact systems.
Skills: Able to contribute to the scientific analysis of movement and increase the efficiency of physical education and sports education by deepening the approach to science.
Able to apply the scientific and professional theories and contexts of physical education and sports, understanding and proper practical application. Using the knowledge and methods of biomechanics, it is suitable for the study of the human locomotor system and for the analysis of the most basic body positions and movements of body exercises and basic sports according to kinematic, dynamic, energetic and muscle function.
Attitude: Consciously strives to accept the diversity of values, to get to know and respect the opinions and values ​​of others.
Autonomy, responsibility: It monitors the impact of its activities on others, it strives to improve, analyze and renew its activities in a reflective way.</t>
  </si>
  <si>
    <t xml:space="preserve">Kowledge: The aim of coaching to train sport experts who will have scientific kwowledge, they will be able to train and choose talented sportmen at different ages. They can perform at a high-level technical and tactical elements of their sport, they have basic motor skills. To know and apply the educational methods of the sporting motion of your sport and the latest international trends. 
Skills: Student has the competence for training and competing high-level sports for high-level or adult international teams. Uses effectively IT analytics system and tools in its field and able to process the generated data from a training methodological point of view. Has his own sport of sporting training, performance-enhancing training, methodological, physiological, psychological and pedagogical knowledge. 
Attitude: Have positive personality traits, work ethic, attitude, aesthetic standards should be exemplary not only for the sportsmen but for the whole  society. Independently carries out the analysis of issues in the field of physical culture and its application on the basis of professional sources, recommendations, relationships. Develops a personal point of view that is coherent with the physical health of the person, represents it personally, and develops its environment accordingly. It makes an effort to develop cooperative and creative cooperation with organizations and stakeholders in the field of physical culture. Develops the personality of those who are in contact with him, emphasizing the social role and importance of sport and health promotion. He is conscious of the methods he uses in his field of expertise and accept the methodological pecularities and results of other disciplines. In all cases he acts in the spirit of fair play and mediates his values by acting as a model for his entire environment.       </t>
  </si>
  <si>
    <t>Knowledge:Students are familiar with the assertive interpersonal communication, use its methods so they can communicate effectively in the domestic business environment. 
Skills: Students are able to communicate efficiently in the jobs associated with the management and organization of business organizations, so they can cooperate with representatives of other fields, are open to teamwork and project work. They can also make presentations and hold discussions.
He strives to develop knowledge and work relationships with his collaborating colleagues.</t>
  </si>
  <si>
    <t>Knowledge: After successful completion of the course, the student will be familiar with the most important teaching documents: curriculum, syllabus, lesson plan and be able to understand their interrelationship. He/she will be familiar with the main components of a PE lesson and its content, which can be presented in a written lesson plan format.                      
Skills: to have the competences needed to design teaching units and to select the teaching materials to be assigned to them. Ability to plan, organise and run sports competitions. Ability to plan, organise sports activities. 
Attitude: committed to developing pupils' sporting skills.  
Autonomy, responsibility: He is aware that the knowledge conveyed by physical education also plays a role in the development of learners ’personalities.</t>
  </si>
  <si>
    <t xml:space="preserve">Prerequisite for obtaining the practical evaluation: 50% completion of the mid-term homework and lecture.
</t>
  </si>
  <si>
    <t>To acquaint students with the basics of game theory, the relationship between play and the educational characteristics of children of different ages. Another theoretical task of the subject is to master the methodological steps and tasks of play teaching in different fields of education. Get to know and apply physical education and folk games at the skill level. Implement the organization and management of the games to be processed with the participation of their fellow students.</t>
  </si>
  <si>
    <t>The professional content of the subject: occupational and school health requirements of camp organisation, choice of camp location, budget plan, needs assessment, formation-selection-preparation of camp management, camp schedule, service contracts, programme planning, implementation methodology (general agenda, daily programme plan, recreational programme plan), professional (football, swimming, handball and athletics training) programme plan. Division of labour of the camp management. Contact with camp participants.  Evaluation of the camp. Follow-up.</t>
  </si>
  <si>
    <t xml:space="preserve">Knowledge:The aim of coaching to train sport experts who will have scientific kwowledge, they will be able to train and choose talented sportmen at different ages. They can perform at a high-level technical and tactical elements of their sport, they have basic motor skills. To know and apply the educational methods of the sporting motion of your sport and the latest international trends. 
Skills: Has the competence for training and competing high-level sports for high-level or adult international teams. Uses effectively IT analytics system and tools in its field and able to process the generated data from a training methodological point of view.Have his own sport of sporting training, performance-enhancing training, methodological, physiological, psychological and pedagogical knowledge. 
Attitude: Have positive personality traits, work ethic, attitude, aesthetic standards should be exemplary not only for the sportmen but for the whole  society. Independently carries out the analysis of issues in the field of physical culture and its application on the basis of professional sources, recommendations, relationships. Develops a personal point of view that is coherent with the physical health of the person, represents it personally, and develops its environment accordingly. It makes an effort to develop cooperative and creative cooperation with organizations and stakeholders in the field of physical culture. Develops the personality of those who are in contact with him, emphasizing the social role and importance of sport and health promotion. He is conscious of the methods he uses in his field of expertise and accept the methodological pecularities and results of other disciplines. In all cases it acts in the spirit of fair play and mediates its values by acting as a model for its entire environment.                                                          </t>
  </si>
  <si>
    <t xml:space="preserve">Knowledge: After successful completion of the course, the student will be familiar with the process of knowledge transfer, skills and competence development. Knowledge of the pedagogical developmental impact of sport activities. Awareness of the role of motivation in sport. Awareness of the impact of sport on personal development. Knowledge of models of talent and the conditions for talent management. Awareness of the criteria for the choice of sport. Prepares the motivational tasks required for training. Knowledge of the institutional, organisational and social requirements and demands of the teaching and pedagogical content of their field of specialisation, of the career of a coach, of the promotion system and of the workplace, and of the legal provisions and regulations in force.
Skills: Ability to apply knowledge of knowledge transfer, skills and abilities development. Ability to identify and select talented pupils in different sports. Ability to develop skills in sports education through lifelong learning. Open to new professional knowledge and methods in the field of sports education. The ability to develop self-awareness, professional identity and a sense of vocation.
Attitude: empathic and sensitive towards colleagues in the organisation of sport. Sensitive and empathetic towards and sensitive to the needs of the athletes and colleagues. Is able to analyse, process and solve educational situations independently. Carries out tasks independently and responsibly in projects and teamwork. Takes responsibility for the consequences of his/her decisions. His/her professional and methodological preparation prepares him/her to face and overcome the difficulties of everyday life and to take part in competitive sport, cooperating in the promotion and acceptance of physical education and sport.
</t>
  </si>
  <si>
    <t>The Law of Business provides an overview of the principal definitions of law, and teaches specific terms in law connected to the world of businesses. During the course the students learn about different concepts that are used in law and connected to market relations among the participants of businesses. Moreover, the structure and system of commercial law are also  discussed in order to familiarize the audience with the most important rules and laws in the commercial world.</t>
  </si>
  <si>
    <t>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t>
  </si>
  <si>
    <t>The world of business.Management as components of activity. Leadership skills, roles and competencies. Legal background of sports organization. Event organization. Methods of analysis of environmental factors.</t>
  </si>
  <si>
    <t>Knowledge: Students will learn about the components of a complex management activity. 
Skills: They acquire the skills and activities required for each level of management, by which they are able to organize sporting events. Make them suitable fulfill functions in sports organizations. 
Attitude: Recognizes the appropriate solutions for leadership roles in the organizational structure and applies them successfully. Able to work according to the expectations of the given organizational culture</t>
  </si>
  <si>
    <t>Knowledge: Knows, is aware of the guidelines for the education of students with special educational needs in schools. Familiarize himself/herself with the uniform development tasks defined in the NAT according to the opportunities, limitations and special needs of the students
Skills: is able to compile a series of practices that are suitable for the social catching-up of students with special developmental needs. Have the knowledge to deal with the psychosomatic problems of students with special needs and the ability to apply methods of integrated physical education and sports.
It is suitable for creating an experience of the joy caused by movement, and for eliminating physical and mental retardation during movement development.
Attitude: Strives to ensure equal opportunities with his/her knowledge and motivation.</t>
  </si>
  <si>
    <t xml:space="preserve">Knowledge:The aim of coaching to train sport experts who will have scientific kwowledge, they will be able to train and choose talented sportmen at different ages. They can perform at a high-level technical and tactical elements of their sport, they have basic motor skills. To know and apply the educational methods of the sporting motion of your sport and the latest international trends. 
Skills: Has the competence for training and competing high-level sports for high-level or adult international teams. Uses effectively IT analytics system and tools in its field and able to process the generated data from a training methodological point of view.Have his own sport of sporting training, performance-enhancing training, methodological, physiological, psychological and pedagogical knowledge. 
Attitude: Have positive personality traits, work ethic, attitude, aesthetic standards should be exemplary not only for the sportmen but for the whole  society. Independently carries out the analysis of issues in the field of physical culture and its application on the basis of professional sources, recommendations, relationships. Develops a personal point of view that is coherent with the physical health of the person, represents it personally, and develops its environment accordingly. It makes an effort to develop cooperative and creative cooperation with organizations and stakeholders in the field of physical culture. Develops the personality of those who are in contact with him, emphasizing the social role and importance of sport and health promotion. He is conscious of the methods he uses in his field of expertise and accept the methodological pecularities and results of other disciplines. In all cases it acts in the spirit of fair play and mediates its values by acting as a model for its entire environment.                 </t>
  </si>
  <si>
    <t>Knowledge: knows the elementary preparation exercises in relation to running, jummping and throwing techniques and coordination development. Knows the age related elements of movement concepts in order to create variable practice. Skills: able to use and adapt and plan the direct and indirect teachnig strategies and methods. able to demonstrate the running, jumping and throwing techniques in proper way. Attitude: keen on developing his own technique and knowledge. keen on to demonstrate all the running, jumping and throwing techniques in proper way.</t>
  </si>
  <si>
    <t>Knowledge: knows the elementary preparation exercises in relation to running, jumping and throwing techniques and coordination development. Knows the age related eements of movement concepts in order to create variable practice. Skills: able to use and adapt and plan the direct and indirect teachnig strategies and methods. able to demonstrate the running, jumping and throwing techniques in proper way. Attitude: keen on developing his own technique and knowledge. keen on to demonstrate all the running, jumping and throwing techniques in proper way.</t>
  </si>
  <si>
    <t>The international and national history of handball (its origins, stages of development), as well as the rules of the game and competition. Record keeping. The teaching of sports games and the development of a system of training. Development of age-group competitions (sponge-ball). Recreational handball (e.g. beach handball). Statistical observation and analysis of matches. Development of ball skills, the role of physical education games in teaching handball and the role and sport-specific application of preparatory and lead-up exercises (forcing situations). Teaching the basic technical elements and their tactical implications. 
Playing basketball:
The development and brief history of ball games in their domestic and international aspects. The relationship between the teaching of the subject and the teaching of other sports games. The specific characteristics of the elements of ball-less and ball technique. Offensive and defensive tasks: 1:1, 2:1, 2:2, 3:2, 3:3 in basic game elements. Offensive and defensive systems in basketball.</t>
  </si>
  <si>
    <t>General rules of training athlets (6-12 ages.) Development of strength and conditioning. Streching and mobility. Coach as a role model. Age related competition systems in Hungary.</t>
  </si>
  <si>
    <t>Knowledge: knows the elementary preparation exercises in relation to running, jummping and throwing techniques and coordination development. Knows the age related elements of movement concepts in order to create variable practice. Skills: able to use and adapt and plan the direct and indirect teachnig strategies and methods. able to demonstrate the running, jumping and throwing techniques in proper way. Attitude: keen on developing his own technique and knowledge. keen on to demonstrate all the running, jumping and throwing techniques in propoer way.</t>
  </si>
  <si>
    <t>Knowledge: He possesses the professional and formal possibilities of applying the sport. In his context, he interprets the competition system and structural structure of association and student sports.
Skills: Able to apply the acquired organizational and management skills effectively in practice. Able to work cooperatively.
Attitude: Open to new professional knowledge and methods. He is empathetic to his teammates in sports organization tasks.
He plans his personal professional development responsibly. He makes independent decisions.</t>
  </si>
  <si>
    <t>The rules of Atlhletics, the competition system in Hungary. Coach development, Management of athlets. Doping issues. Computer aided planning and athlete development. Applications in coaching.</t>
  </si>
  <si>
    <t>Historical development of the sport. History of the international and domestic development of sport. The functioning and structure of international and national sporting federations.  Deepening and perfecting the technique of the sport, practising the technical elements.</t>
  </si>
  <si>
    <t>The basics of the development of fundamental movement skills which are age appropriate for the elementary schools kids. Theory and practice of variable teaching methods related to jumping, running and throwing techniques.</t>
  </si>
  <si>
    <t>Football: The international, domestic history of football and the rules of the game and competition. Refereeing. The course of teaching sports games and building a system of youth (age competition). Leisure forms of football. The basic technical - tactical elements and their application in the game. 
Basketball:
International and domestic history of basketball competition and rules of the game. Refereeing. The course of teaching sports games and building a system of youth (age competition). Peculiarities of ballless and ball technique elements. Offensive and defensive tasks: in situations against 1: 1, 2: 1, 2: 2, 3: 2, 3: 3. Offensive and defensive systems in basketball.</t>
  </si>
  <si>
    <t>Completion of an in-class test of theory and rules of sport rated with grades 1-5 . Presentation of related practice rated with grades 1-5 .</t>
  </si>
  <si>
    <r>
      <rPr>
        <sz val="11"/>
        <rFont val="Arial"/>
      </rPr>
      <t>The basics of the development of fundamental movement skills which are age appropriate for the elementary schools kids. Theory and practice of variable teachning methods related to jumping, running and throwing techniques.</t>
    </r>
  </si>
  <si>
    <r>
      <rPr>
        <sz val="11"/>
        <rFont val="Arial"/>
      </rPr>
      <t>Knowledge: knows the elementary preparation exercises in relation to running, jummping and throwing techniques and coordination development. Knows the age related elements of movement concepts in order to create variable practice. Skills: able to use and adapt and plan the direct and indirect teachnig strategies and methods. able to demonstrate the running, jumping and throwing techniques in proper way. Attitude: keen on developing his own technique and knowledge. keen on to demonstrate all the running, jumping and throwing techniques in proper way.</t>
    </r>
  </si>
  <si>
    <t xml:space="preserve">The professional content of the subject:       Handball: 
International and national history of handball (its origins, stages of development) and the rules of the game and competition. History and origins of the game. The origins and history of handball. Development of age-group competitions (sponge-ball). Recreational handball (e.g. beach handball). Statistical observation and analysis of matches. Development of ball skills, the role of physical education games in teaching handball and the role and sport-specific application of preparatory and lead-up exercises (forcing situations). Teaching the basic technical elements and their tactical implications. 
Playing basketball:
The development and brief history of ball games in their domestic and international aspects. The relationship between the teaching of the subject and the teaching of other sports games.  The specific characteristics of the elements of ball-less and ball technique. Offensive and defensive tasks: 1:1, 2:1, 2:2, 3:2, 3:3 in basic game elements. Offensive and defensive systems in basketball. 
</t>
  </si>
  <si>
    <r>
      <rPr>
        <sz val="11"/>
        <rFont val="Arial"/>
      </rPr>
      <t>The history of the universal swimming sport, The historical development of the sport. The technical historical development of srokes. The physical, mechanical principles and legalities prevailing in the sport. The deepening and improvement of the movement of the sport, the practice of the technical elements. The analysis of the basic technique and the competition technique of the four swimming strokes.     Practice: 200 m individual medley swimming, 200 m freestyle swimming. Papers to be submitted from the given topics.</t>
    </r>
  </si>
  <si>
    <r>
      <rPr>
        <sz val="11"/>
        <rFont val="Arial"/>
      </rPr>
      <t xml:space="preserve">Knowledge: the purpose of coaching training is to train sports professionals who have scientifically based knowledge, are suitable for the special preparation of all ages and for the selection of athletes. they can perform the technical and tactical elements of their sport at a high level, they have basic motor skills. know and apply the teaching methods of the movement material of your sport, as well as the latest international trends.
Skills: Possessing competencies, he is able to prepare and compete at a high level in sports for adults or adults. He / she effectively uses the IT analysis systems and tools used in his / her field, and is able to process the resulting data from a training methodology point of view. Have the knowledge of sports training, performance training, physiological, psychological and pedagogical knowledge.
Attitude: Represents the moral values ​​conveyed by sport, considers the functions of personality and community development important and attaches great importance to the observance of pedagogical norms in the course of his work. Have positive personality traits, work ethic, lifestyle, behavior, aesthetic standards should be exemplary not only for athletes, but for society as a whole.
He / she independently analyzes the issues of the field of physical culture and applies them on the basis of professional sources, recommendations and contexts. It develops a coherent individual position on physical and mental health, represents it with its person, and shapes its environment accordingly. It strives to establish cooperative and creative cooperation with organizations and stakeholders in the field of physical culture. Aware of his professional responsibility, he develops the personality of those who come into contact with him by emphasizing the social role and importance of sports and health promotion. In the course of his professional decisions, he consciously represents the methods with which he works in his field and accepts the methodological peculiarities and results of other disciplines. In all cases, he acts in the spirit and fair values ​​of fair play, giving his example to his entire environment
</t>
    </r>
  </si>
  <si>
    <r>
      <rPr>
        <sz val="12"/>
        <rFont val="Arial"/>
        <family val="2"/>
        <charset val="238"/>
      </rPr>
      <t>Tudás: Az edzőképzés célja, olyan sportszakemberek képzése, akik tudományosan megalapozott ismeretekkel rendelkeznek, alkalmasak valamennyi korosztály speciális felkészítésére és a sportolók kiváasztására. Magas szinten tudják végrehajtani sportáguk technikai, taktikai elemeit, rendelkezzenek alapszintű motorikus képességekkel. Ismerje és alkalmazza sportága mozgásanyagának oktatási módszereit, valamint a legújabb nemzetközi trendeket.                                                                                                                                                      Képességek: Kompetenciák birtokában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t>
    </r>
    <r>
      <rPr>
        <sz val="11"/>
        <rFont val="Arial"/>
        <family val="2"/>
        <charset val="238"/>
      </rPr>
      <t xml:space="preserve">
</t>
    </r>
  </si>
  <si>
    <t>The special training phase for a swimmer. Training load theory. Training methods used in swimming training. Training for adult swimmers. Olympic cycles. Annual preparation plan, cycle schedule. The function of competition in preparation. Training camp planning. Land exercises, strength development, stretching. Issues of shaping. Warming up of swimmers during trainings and competitions. Nutrition of swimmers. Medical examinations, examinations, surveys, tests.                           Practice: 400 m individual medley swimming, 400 m freestyle swimming. Papers to be submitted from the given topics.</t>
  </si>
  <si>
    <r>
      <rPr>
        <sz val="11"/>
        <rFont val="Arial"/>
      </rPr>
      <t>Knowledge: He possesses the professional and formal possibilities of applying the sport. In his context, he interprets the competition system and the structure of association and student sports.
Skills: Able to apply the acquired organizational and management skills effectively in practice. Able to work cooperatively.
Attitude: Open to new professional knowledge and methods. He is empathetic to his teammates in sports organization tasks.
He plans his personal professional development responsibly. He makes independent decisions.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</si>
</sst>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sz val="11"/>
      <name val="Arial"/>
    </font>
    <font>
      <b/>
      <sz val="16"/>
      <name val="Arial"/>
      <family val="2"/>
      <charset val="238"/>
    </font>
    <font>
      <sz val="11"/>
      <name val="Garamond"/>
      <family val="1"/>
      <charset val="238"/>
    </font>
    <font>
      <b/>
      <sz val="11"/>
      <name val="Arial"/>
      <family val="2"/>
    </font>
    <font>
      <b/>
      <sz val="12"/>
      <name val="Garamond"/>
      <family val="1"/>
    </font>
    <font>
      <sz val="11"/>
      <name val="Calibri"/>
      <family val="2"/>
      <charset val="238"/>
      <scheme val="minor"/>
    </font>
    <font>
      <sz val="12"/>
      <name val="Arial"/>
      <family val="2"/>
      <charset val="238"/>
    </font>
    <font>
      <b/>
      <sz val="12"/>
      <color theme="0"/>
      <name val="Arial"/>
      <family val="2"/>
      <charset val="238"/>
    </font>
    <font>
      <b/>
      <sz val="12"/>
      <color theme="0"/>
      <name val="Calibri"/>
      <family val="2"/>
      <charset val="238"/>
      <scheme val="minor"/>
    </font>
  </fonts>
  <fills count="8">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8CBAD"/>
        <bgColor indexed="64"/>
      </patternFill>
    </fill>
  </fills>
  <borders count="8">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59">
    <xf numFmtId="0" fontId="0" fillId="0" borderId="0" xfId="0"/>
    <xf numFmtId="0" fontId="1" fillId="0" borderId="0" xfId="0" applyFont="1"/>
    <xf numFmtId="0" fontId="3" fillId="0" borderId="0" xfId="0" applyFont="1"/>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2" xfId="0" applyFont="1" applyBorder="1" applyAlignment="1">
      <alignment horizontal="left" vertical="center"/>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6" fillId="0" borderId="2" xfId="0" applyFont="1" applyBorder="1" applyAlignment="1">
      <alignment horizontal="left" vertical="top" wrapText="1"/>
    </xf>
    <xf numFmtId="0" fontId="1" fillId="0" borderId="0" xfId="0" applyFont="1" applyAlignment="1">
      <alignment horizontal="left" vertical="top" wrapText="1"/>
    </xf>
    <xf numFmtId="0" fontId="9" fillId="0" borderId="2" xfId="0" applyFont="1" applyBorder="1" applyAlignment="1">
      <alignment horizontal="left" vertical="top" wrapText="1"/>
    </xf>
    <xf numFmtId="0" fontId="2" fillId="4" borderId="2" xfId="0" applyFont="1" applyFill="1" applyBorder="1" applyAlignment="1">
      <alignment horizontal="left" vertical="top" wrapText="1"/>
    </xf>
    <xf numFmtId="0" fontId="1" fillId="4" borderId="2" xfId="0" applyFont="1" applyFill="1" applyBorder="1" applyAlignment="1">
      <alignment horizontal="left" vertical="top" wrapText="1"/>
    </xf>
    <xf numFmtId="0" fontId="5" fillId="4" borderId="2" xfId="0" applyFont="1" applyFill="1" applyBorder="1" applyAlignment="1">
      <alignment horizontal="left" vertical="top"/>
    </xf>
    <xf numFmtId="0" fontId="7" fillId="4" borderId="2" xfId="0" applyFont="1" applyFill="1" applyBorder="1" applyAlignment="1">
      <alignment horizontal="left" vertical="top"/>
    </xf>
    <xf numFmtId="0" fontId="10" fillId="0" borderId="0" xfId="0" applyFont="1"/>
    <xf numFmtId="0" fontId="5" fillId="3" borderId="2" xfId="0" applyFont="1" applyFill="1" applyBorder="1" applyAlignment="1">
      <alignment vertical="center" wrapText="1"/>
    </xf>
    <xf numFmtId="0" fontId="5" fillId="3" borderId="2" xfId="0" applyFont="1" applyFill="1" applyBorder="1" applyAlignment="1">
      <alignment vertical="top" wrapText="1"/>
    </xf>
    <xf numFmtId="0" fontId="5" fillId="0" borderId="0" xfId="0" applyFont="1" applyAlignment="1">
      <alignment vertical="center" wrapText="1"/>
    </xf>
    <xf numFmtId="0" fontId="5" fillId="0" borderId="2" xfId="0" applyFont="1" applyBorder="1" applyAlignment="1">
      <alignment vertical="center" wrapText="1"/>
    </xf>
    <xf numFmtId="0" fontId="11" fillId="3" borderId="2" xfId="0" applyFont="1" applyFill="1" applyBorder="1" applyAlignment="1">
      <alignment vertical="center" wrapText="1"/>
    </xf>
    <xf numFmtId="0" fontId="11" fillId="3" borderId="2" xfId="0" applyFont="1" applyFill="1" applyBorder="1" applyAlignment="1">
      <alignment vertical="top" wrapText="1"/>
    </xf>
    <xf numFmtId="0" fontId="12" fillId="0" borderId="0" xfId="0" applyFont="1" applyAlignment="1">
      <alignment horizontal="left" vertical="center"/>
    </xf>
    <xf numFmtId="0" fontId="13" fillId="0" borderId="0" xfId="0" applyFont="1" applyAlignment="1">
      <alignment vertical="center" wrapText="1"/>
    </xf>
    <xf numFmtId="0" fontId="14" fillId="0" borderId="2" xfId="0" applyFont="1" applyBorder="1" applyAlignment="1">
      <alignment horizontal="left" vertical="center" wrapText="1"/>
    </xf>
    <xf numFmtId="16" fontId="15" fillId="0" borderId="0" xfId="0" applyNumberFormat="1" applyFont="1" applyAlignment="1">
      <alignment vertical="center" wrapText="1"/>
    </xf>
    <xf numFmtId="0" fontId="16" fillId="0" borderId="0" xfId="0" applyFont="1" applyAlignment="1">
      <alignment vertical="center" wrapText="1"/>
    </xf>
    <xf numFmtId="0" fontId="12" fillId="0" borderId="2" xfId="0" applyFont="1" applyBorder="1" applyAlignment="1">
      <alignment horizontal="center" vertical="center" wrapText="1"/>
    </xf>
    <xf numFmtId="0" fontId="12" fillId="0" borderId="0" xfId="0" applyFont="1" applyAlignment="1">
      <alignment vertical="center" wrapText="1"/>
    </xf>
    <xf numFmtId="0" fontId="11" fillId="7" borderId="2" xfId="0" applyFont="1" applyFill="1" applyBorder="1" applyAlignment="1">
      <alignment vertical="top" wrapText="1"/>
    </xf>
    <xf numFmtId="0" fontId="5" fillId="6" borderId="2" xfId="0" applyFont="1" applyFill="1" applyBorder="1" applyAlignment="1">
      <alignment vertical="center" wrapText="1"/>
    </xf>
    <xf numFmtId="0" fontId="5" fillId="5" borderId="2" xfId="0" applyFont="1" applyFill="1" applyBorder="1" applyAlignment="1">
      <alignment vertical="center" wrapText="1"/>
    </xf>
    <xf numFmtId="0" fontId="5" fillId="5" borderId="0" xfId="0" applyFont="1" applyFill="1" applyAlignment="1">
      <alignment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9" fillId="0" borderId="0" xfId="0" applyFont="1" applyAlignment="1">
      <alignment vertical="center" wrapText="1"/>
    </xf>
    <xf numFmtId="0" fontId="10" fillId="0" borderId="7" xfId="0" applyFont="1" applyBorder="1" applyAlignment="1">
      <alignment horizontal="center" vertical="top" wrapText="1"/>
    </xf>
    <xf numFmtId="0" fontId="10" fillId="0" borderId="0" xfId="0" applyFont="1" applyAlignment="1">
      <alignment horizontal="center" vertical="top" wrapText="1"/>
    </xf>
    <xf numFmtId="0" fontId="7" fillId="4" borderId="0" xfId="0" applyFont="1" applyFill="1" applyAlignment="1">
      <alignment horizontal="left" vertical="center" wrapText="1"/>
    </xf>
    <xf numFmtId="0" fontId="10" fillId="0" borderId="2" xfId="0" applyFont="1" applyBorder="1" applyAlignment="1">
      <alignment horizontal="left" vertical="top" wrapText="1"/>
    </xf>
    <xf numFmtId="0" fontId="1" fillId="4" borderId="3" xfId="0" applyFont="1" applyFill="1" applyBorder="1" applyAlignment="1">
      <alignment horizontal="left" vertical="top" wrapText="1"/>
    </xf>
    <xf numFmtId="0" fontId="1" fillId="4" borderId="4" xfId="0" applyFont="1" applyFill="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0" fillId="0" borderId="3" xfId="0" applyFont="1" applyBorder="1" applyAlignment="1">
      <alignment horizontal="left" vertical="top"/>
    </xf>
    <xf numFmtId="0" fontId="10" fillId="0" borderId="6" xfId="0" applyFont="1" applyBorder="1" applyAlignment="1">
      <alignment horizontal="left" vertical="top"/>
    </xf>
    <xf numFmtId="0" fontId="10" fillId="0" borderId="4" xfId="0" applyFont="1" applyBorder="1" applyAlignment="1">
      <alignment horizontal="left" vertical="top"/>
    </xf>
    <xf numFmtId="0" fontId="12" fillId="0" borderId="2" xfId="0" applyFont="1" applyBorder="1" applyAlignment="1">
      <alignment horizontal="center" vertical="center" wrapText="1"/>
    </xf>
    <xf numFmtId="0" fontId="6" fillId="5" borderId="6" xfId="0" applyFont="1" applyFill="1" applyBorder="1" applyAlignment="1">
      <alignment horizontal="left" vertical="center" wrapText="1"/>
    </xf>
    <xf numFmtId="0" fontId="6" fillId="5" borderId="4" xfId="0" applyFont="1" applyFill="1" applyBorder="1" applyAlignment="1">
      <alignment horizontal="left"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theme" Target="theme/theme1.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UNKA\K&#233;pz&#233;sek\1-2022\Tant&#225;rgyle&#237;r&#225;sok\Olajos%20Judit\2022%20EDZ&#336;_angolos_tantargyleiras_sablon.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UNKA\K&#233;pz&#233;sek\1-2022\Tant&#225;rgyle&#237;r&#225;sok\Vass%20Zolt&#225;n\M&#225;solat%20eredetije2022%20EDZ&#336;_angolos_tantargyleiras_sablon_VaZ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UNKA\K&#233;pz&#233;sek\1-2022\Tant&#225;rgyle&#237;r&#225;sok\Veress%20Gyula\2022%20EDZ&#336;_angolos_tantargyleiras_sablo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to_kozmane\Desktop\1_felt&#246;lt&#233;s\Koll&#233;g&#225;kt&#243;l\Vajda%20I-T\VAJDA_2022%20EDZ&#336;%20tant&#225;rgyleir&#225;s%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UNKA\K&#233;pz&#233;sek\1-2022\Tant&#225;rgyle&#237;r&#225;sok\Vajda%20Ildik&#243;\2022%20OTN-10%20f&#233;l&#233;v_angolos_tantargyleiras_Testnevel&#337;%20tan&#225;r_INT&#201;ZET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UNKA\K&#233;pz&#233;sek\1-2022\Tant&#225;rgyle&#237;r&#225;sok\Szab&#243;%20D&#225;niel\2022%20EDZ&#336;_angolos_tantargyleiras_SZ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UNKA\K&#233;pz&#233;sek\1-2022\Tant&#225;rgyle&#237;r&#225;sok\Veress%20Gyula\Ildik&#243;\2022%20EDZ&#336;_angolos_tantargyleiras_sabl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UNKA\K&#233;pz&#233;sek\1-2022\Tant&#225;rgyle&#237;r&#225;sok\Moravecz%20Marianna\2022%20EDZ&#336;_angolos_tantargyleiras_sabl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UNKA\K&#233;pz&#233;sek\1-2022\Tant&#225;rgyle&#237;r&#225;sok\UBSz\2022%20EDZ&#336;_angolos_tantargyleiras_ubsz.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UNKA\K&#233;pz&#233;sek\1-2022\Tant&#225;rgyle&#237;r&#225;sok\Vajda%20Ildik&#243;\2022%20EDZ&#336;_angolos_tantargyleiras_sabl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UNKA\K&#233;pz&#233;sek\1-2022\Tant&#225;rgyle&#237;r&#225;sok\Jakab-Keul%20Andrea\M&#225;solat%20-%202022%20EDZ&#336;_angolos_tantargyleiras_sablo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UNKA\K&#233;pz&#233;sek\1-2022\Tant&#225;rgyle&#237;r&#225;sok\Major%20Zsuzsa\2022%20EDZ&#336;_angolos_tantargyleiras_sabl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B9" sqref="B9"/>
    </sheetView>
  </sheetViews>
  <sheetFormatPr defaultColWidth="9.109375" defaultRowHeight="13.8" x14ac:dyDescent="0.25"/>
  <cols>
    <col min="1" max="1" width="29.33203125" style="1" customWidth="1"/>
    <col min="2" max="2" width="25.21875" style="1" customWidth="1"/>
    <col min="3" max="3" width="40.33203125" style="1" bestFit="1" customWidth="1"/>
    <col min="4" max="4" width="43.33203125" style="1" customWidth="1"/>
    <col min="5" max="5" width="20.77734375" style="1" customWidth="1"/>
    <col min="6" max="16384" width="9.109375" style="1"/>
  </cols>
  <sheetData>
    <row r="1" spans="1:5" x14ac:dyDescent="0.25">
      <c r="A1" s="9" t="s">
        <v>0</v>
      </c>
    </row>
    <row r="2" spans="1:5" ht="14.4" x14ac:dyDescent="0.3">
      <c r="B2" s="2"/>
    </row>
    <row r="3" spans="1:5" s="24" customFormat="1" ht="14.1" customHeight="1" x14ac:dyDescent="0.25">
      <c r="A3" s="45" t="s">
        <v>1</v>
      </c>
      <c r="B3" s="46"/>
      <c r="C3" s="46"/>
      <c r="D3" s="46"/>
      <c r="E3" s="46"/>
    </row>
    <row r="4" spans="1:5" s="24" customFormat="1" x14ac:dyDescent="0.25"/>
    <row r="5" spans="1:5" s="24" customFormat="1" ht="34.049999999999997" customHeight="1" x14ac:dyDescent="0.25">
      <c r="A5" s="19" t="s">
        <v>2</v>
      </c>
      <c r="B5" s="53" t="s">
        <v>3</v>
      </c>
      <c r="C5" s="54"/>
      <c r="D5" s="54"/>
      <c r="E5" s="55"/>
    </row>
    <row r="6" spans="1:5" s="24" customFormat="1" ht="27.6" x14ac:dyDescent="0.25">
      <c r="A6" s="19" t="s">
        <v>4</v>
      </c>
      <c r="B6" s="48" t="s">
        <v>5</v>
      </c>
      <c r="C6" s="48"/>
      <c r="D6" s="48"/>
      <c r="E6" s="48"/>
    </row>
    <row r="7" spans="1:5" x14ac:dyDescent="0.25">
      <c r="A7" s="5"/>
      <c r="B7" s="6" t="s">
        <v>6</v>
      </c>
      <c r="C7" s="11" t="s">
        <v>7</v>
      </c>
      <c r="D7" s="18"/>
      <c r="E7" s="18"/>
    </row>
    <row r="8" spans="1:5" x14ac:dyDescent="0.25">
      <c r="B8" s="7" t="s">
        <v>8</v>
      </c>
      <c r="C8" s="12" t="s">
        <v>9</v>
      </c>
      <c r="D8" s="8"/>
      <c r="E8" s="8"/>
    </row>
    <row r="9" spans="1:5" x14ac:dyDescent="0.25">
      <c r="A9" s="3"/>
      <c r="B9" s="3" t="s">
        <v>10</v>
      </c>
      <c r="C9" s="12" t="s">
        <v>11</v>
      </c>
      <c r="D9" s="8"/>
      <c r="E9" s="8"/>
    </row>
    <row r="10" spans="1:5" x14ac:dyDescent="0.25">
      <c r="A10" s="3"/>
      <c r="B10" s="3" t="s">
        <v>12</v>
      </c>
      <c r="C10" s="12" t="s">
        <v>13</v>
      </c>
      <c r="D10" s="8"/>
      <c r="E10" s="8"/>
    </row>
    <row r="11" spans="1:5" x14ac:dyDescent="0.25">
      <c r="A11" s="3"/>
      <c r="B11" s="3" t="s">
        <v>14</v>
      </c>
      <c r="C11" s="12" t="s">
        <v>15</v>
      </c>
      <c r="D11" s="8"/>
      <c r="E11" s="8"/>
    </row>
    <row r="12" spans="1:5" ht="41.4" x14ac:dyDescent="0.25">
      <c r="A12" s="17" t="s">
        <v>16</v>
      </c>
      <c r="B12" s="3" t="s">
        <v>17</v>
      </c>
      <c r="C12" s="20" t="s">
        <v>18</v>
      </c>
      <c r="D12" s="21" t="s">
        <v>19</v>
      </c>
      <c r="E12" s="10" t="s">
        <v>20</v>
      </c>
    </row>
    <row r="13" spans="1:5" ht="27.6" x14ac:dyDescent="0.25">
      <c r="A13" s="3"/>
      <c r="B13" s="4" t="s">
        <v>21</v>
      </c>
      <c r="C13" s="49" t="s">
        <v>22</v>
      </c>
      <c r="D13" s="50"/>
      <c r="E13" s="10" t="s">
        <v>20</v>
      </c>
    </row>
    <row r="14" spans="1:5" ht="14.4" x14ac:dyDescent="0.25">
      <c r="A14" s="3"/>
      <c r="B14" s="3" t="s">
        <v>23</v>
      </c>
      <c r="C14" s="22" t="s">
        <v>24</v>
      </c>
      <c r="D14" s="23"/>
      <c r="E14" s="10" t="s">
        <v>20</v>
      </c>
    </row>
    <row r="15" spans="1:5" ht="41.4" x14ac:dyDescent="0.25">
      <c r="A15" s="13" t="s">
        <v>25</v>
      </c>
      <c r="B15" s="14" t="s">
        <v>9</v>
      </c>
      <c r="C15" s="13" t="s">
        <v>26</v>
      </c>
      <c r="D15" s="15" t="s">
        <v>27</v>
      </c>
      <c r="E15" s="10" t="s">
        <v>20</v>
      </c>
    </row>
    <row r="16" spans="1:5" ht="27.6" x14ac:dyDescent="0.25">
      <c r="A16" s="14"/>
      <c r="B16" s="15" t="s">
        <v>28</v>
      </c>
      <c r="C16" s="51" t="s">
        <v>29</v>
      </c>
      <c r="D16" s="52"/>
      <c r="E16" s="10" t="s">
        <v>20</v>
      </c>
    </row>
    <row r="17" spans="1:5" ht="14.4" x14ac:dyDescent="0.25">
      <c r="A17" s="14"/>
      <c r="B17" s="14" t="s">
        <v>15</v>
      </c>
      <c r="C17" s="14" t="s">
        <v>30</v>
      </c>
      <c r="D17" s="16"/>
      <c r="E17" s="10" t="s">
        <v>20</v>
      </c>
    </row>
    <row r="20" spans="1:5" ht="45" customHeight="1" x14ac:dyDescent="0.25">
      <c r="C20" s="47" t="s">
        <v>31</v>
      </c>
      <c r="D20" s="47"/>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2"/>
  <sheetViews>
    <sheetView tabSelected="1" view="pageBreakPreview" zoomScale="40" zoomScaleNormal="70" zoomScaleSheetLayoutView="40" zoomScalePageLayoutView="40" workbookViewId="0">
      <pane ySplit="3" topLeftCell="A57" activePane="bottomLeft" state="frozen"/>
      <selection pane="bottomLeft" activeCell="G61" sqref="G61"/>
    </sheetView>
  </sheetViews>
  <sheetFormatPr defaultColWidth="32.77734375" defaultRowHeight="33.75" customHeight="1" x14ac:dyDescent="0.3"/>
  <cols>
    <col min="1" max="1" width="11.77734375" style="32" customWidth="1"/>
    <col min="2" max="2" width="23.33203125" style="32" customWidth="1"/>
    <col min="3" max="3" width="24.109375" style="32" customWidth="1"/>
    <col min="4" max="4" width="55" style="32" customWidth="1"/>
    <col min="5" max="5" width="51.109375" style="32" customWidth="1"/>
    <col min="6" max="6" width="97" style="32" customWidth="1"/>
    <col min="7" max="7" width="59" style="32" customWidth="1"/>
    <col min="8" max="8" width="19.33203125" style="32" customWidth="1"/>
    <col min="9" max="9" width="20.33203125" style="32" customWidth="1"/>
    <col min="10" max="10" width="26.21875" style="32" customWidth="1"/>
    <col min="11" max="11" width="28.109375" style="32" customWidth="1"/>
    <col min="12" max="12" width="69.109375" style="32" customWidth="1"/>
    <col min="13" max="16384" width="32.77734375" style="35"/>
  </cols>
  <sheetData>
    <row r="1" spans="1:12" ht="33.75" customHeight="1" x14ac:dyDescent="0.3">
      <c r="A1" s="31" t="s">
        <v>32</v>
      </c>
      <c r="D1" s="33"/>
      <c r="E1" s="33"/>
      <c r="L1" s="34"/>
    </row>
    <row r="2" spans="1:12" s="37" customFormat="1" ht="33.75" customHeight="1" x14ac:dyDescent="0.3">
      <c r="A2" s="36">
        <v>1</v>
      </c>
      <c r="B2" s="56">
        <v>2</v>
      </c>
      <c r="C2" s="56"/>
      <c r="D2" s="56">
        <v>3</v>
      </c>
      <c r="E2" s="56"/>
      <c r="F2" s="56">
        <v>4</v>
      </c>
      <c r="G2" s="56"/>
      <c r="H2" s="56">
        <v>5</v>
      </c>
      <c r="I2" s="56"/>
      <c r="J2" s="56">
        <v>6</v>
      </c>
      <c r="K2" s="56"/>
      <c r="L2" s="36">
        <v>7</v>
      </c>
    </row>
    <row r="3" spans="1:12" s="44" customFormat="1" ht="55.5" customHeight="1" x14ac:dyDescent="0.3">
      <c r="A3" s="42" t="s">
        <v>33</v>
      </c>
      <c r="B3" s="43" t="s">
        <v>34</v>
      </c>
      <c r="C3" s="43" t="s">
        <v>35</v>
      </c>
      <c r="D3" s="43" t="s">
        <v>36</v>
      </c>
      <c r="E3" s="43" t="s">
        <v>37</v>
      </c>
      <c r="F3" s="42" t="s">
        <v>38</v>
      </c>
      <c r="G3" s="42" t="s">
        <v>39</v>
      </c>
      <c r="H3" s="42" t="s">
        <v>40</v>
      </c>
      <c r="I3" s="42" t="s">
        <v>41</v>
      </c>
      <c r="J3" s="42" t="s">
        <v>42</v>
      </c>
      <c r="K3" s="42" t="s">
        <v>43</v>
      </c>
      <c r="L3" s="42" t="s">
        <v>44</v>
      </c>
    </row>
    <row r="4" spans="1:12" s="27" customFormat="1" ht="279.75" customHeight="1" x14ac:dyDescent="0.3">
      <c r="A4" s="39" t="s">
        <v>45</v>
      </c>
      <c r="B4" s="28" t="s">
        <v>46</v>
      </c>
      <c r="C4" s="25" t="s">
        <v>47</v>
      </c>
      <c r="D4" s="28" t="s">
        <v>48</v>
      </c>
      <c r="E4" s="30" t="s">
        <v>601</v>
      </c>
      <c r="F4" s="28" t="s">
        <v>49</v>
      </c>
      <c r="G4" s="26" t="s">
        <v>50</v>
      </c>
      <c r="H4" s="28" t="s">
        <v>8</v>
      </c>
      <c r="I4" s="25" t="str">
        <f>IF(ISBLANK(H4),"",VLOOKUP(H4,[1]Útmutató!$B$8:$C$11,2,FALSE))</f>
        <v>examination</v>
      </c>
      <c r="J4" s="28" t="s">
        <v>51</v>
      </c>
      <c r="K4" s="25" t="s">
        <v>52</v>
      </c>
      <c r="L4" s="28" t="s">
        <v>53</v>
      </c>
    </row>
    <row r="5" spans="1:12" s="27" customFormat="1" ht="290.25" customHeight="1" x14ac:dyDescent="0.3">
      <c r="A5" s="39" t="s">
        <v>54</v>
      </c>
      <c r="B5" s="28" t="s">
        <v>55</v>
      </c>
      <c r="C5" s="25" t="s">
        <v>56</v>
      </c>
      <c r="D5" s="28" t="s">
        <v>57</v>
      </c>
      <c r="E5" s="29" t="s">
        <v>602</v>
      </c>
      <c r="F5" s="28" t="s">
        <v>58</v>
      </c>
      <c r="G5" s="25" t="s">
        <v>59</v>
      </c>
      <c r="H5" s="28" t="s">
        <v>8</v>
      </c>
      <c r="I5" s="25" t="s">
        <v>9</v>
      </c>
      <c r="J5" s="28" t="s">
        <v>60</v>
      </c>
      <c r="K5" s="25" t="s">
        <v>61</v>
      </c>
      <c r="L5" s="28" t="s">
        <v>62</v>
      </c>
    </row>
    <row r="6" spans="1:12" s="27" customFormat="1" ht="303.60000000000002" x14ac:dyDescent="0.3">
      <c r="A6" s="39" t="s">
        <v>63</v>
      </c>
      <c r="B6" s="28" t="s">
        <v>64</v>
      </c>
      <c r="C6" s="25" t="s">
        <v>65</v>
      </c>
      <c r="D6" s="28" t="s">
        <v>66</v>
      </c>
      <c r="E6" s="25" t="s">
        <v>67</v>
      </c>
      <c r="F6" s="28" t="s">
        <v>68</v>
      </c>
      <c r="G6" s="29" t="s">
        <v>603</v>
      </c>
      <c r="H6" s="28" t="s">
        <v>8</v>
      </c>
      <c r="I6" s="25" t="s">
        <v>9</v>
      </c>
      <c r="J6" s="28" t="s">
        <v>69</v>
      </c>
      <c r="K6" s="25" t="s">
        <v>70</v>
      </c>
      <c r="L6" s="28" t="s">
        <v>71</v>
      </c>
    </row>
    <row r="7" spans="1:12" s="27" customFormat="1" ht="409.6" x14ac:dyDescent="0.3">
      <c r="A7" s="39" t="s">
        <v>72</v>
      </c>
      <c r="B7" s="28" t="s">
        <v>73</v>
      </c>
      <c r="C7" s="25" t="s">
        <v>74</v>
      </c>
      <c r="D7" s="28" t="s">
        <v>75</v>
      </c>
      <c r="E7" s="25" t="s">
        <v>76</v>
      </c>
      <c r="F7" s="28" t="s">
        <v>77</v>
      </c>
      <c r="G7" s="29" t="s">
        <v>604</v>
      </c>
      <c r="H7" s="28" t="s">
        <v>8</v>
      </c>
      <c r="I7" s="25" t="str">
        <f>IF(ISBLANK(H7),"",VLOOKUP(H7,[2]Útmutató!$B$8:$C$11,2,FALSE))</f>
        <v>examination</v>
      </c>
      <c r="J7" s="28" t="s">
        <v>78</v>
      </c>
      <c r="K7" s="25" t="s">
        <v>79</v>
      </c>
      <c r="L7" s="28" t="s">
        <v>80</v>
      </c>
    </row>
    <row r="8" spans="1:12" s="27" customFormat="1" ht="409.6" customHeight="1" x14ac:dyDescent="0.3">
      <c r="A8" s="39" t="s">
        <v>81</v>
      </c>
      <c r="B8" s="28" t="s">
        <v>82</v>
      </c>
      <c r="C8" s="25" t="s">
        <v>83</v>
      </c>
      <c r="D8" s="28" t="s">
        <v>84</v>
      </c>
      <c r="E8" s="25" t="s">
        <v>85</v>
      </c>
      <c r="F8" s="28" t="s">
        <v>86</v>
      </c>
      <c r="G8" s="25" t="s">
        <v>87</v>
      </c>
      <c r="H8" s="28" t="s">
        <v>10</v>
      </c>
      <c r="I8" s="25" t="str">
        <f>IF(ISBLANK(H8),"",VLOOKUP(H8,[3]Útmutató!$B$8:$C$11,2,FALSE))</f>
        <v>term grade</v>
      </c>
      <c r="J8" s="28" t="s">
        <v>88</v>
      </c>
      <c r="K8" s="25" t="s">
        <v>89</v>
      </c>
      <c r="L8" s="28" t="s">
        <v>90</v>
      </c>
    </row>
    <row r="9" spans="1:12" s="27" customFormat="1" ht="291.75" customHeight="1" x14ac:dyDescent="0.3">
      <c r="A9" s="39" t="s">
        <v>91</v>
      </c>
      <c r="B9" s="28" t="s">
        <v>92</v>
      </c>
      <c r="C9" s="25" t="s">
        <v>93</v>
      </c>
      <c r="D9" s="28" t="s">
        <v>94</v>
      </c>
      <c r="E9" s="25" t="s">
        <v>95</v>
      </c>
      <c r="F9" s="28" t="s">
        <v>96</v>
      </c>
      <c r="G9" s="25" t="s">
        <v>97</v>
      </c>
      <c r="H9" s="28" t="s">
        <v>8</v>
      </c>
      <c r="I9" s="25" t="s">
        <v>9</v>
      </c>
      <c r="J9" s="28" t="s">
        <v>98</v>
      </c>
      <c r="K9" s="25" t="s">
        <v>99</v>
      </c>
      <c r="L9" s="28" t="s">
        <v>100</v>
      </c>
    </row>
    <row r="10" spans="1:12" s="27" customFormat="1" ht="189.75" customHeight="1" x14ac:dyDescent="0.3">
      <c r="A10" s="39" t="s">
        <v>101</v>
      </c>
      <c r="B10" s="28" t="s">
        <v>102</v>
      </c>
      <c r="C10" s="25" t="s">
        <v>103</v>
      </c>
      <c r="D10" s="28" t="s">
        <v>104</v>
      </c>
      <c r="E10" s="25" t="s">
        <v>105</v>
      </c>
      <c r="F10" s="28" t="s">
        <v>106</v>
      </c>
      <c r="G10" s="25" t="s">
        <v>107</v>
      </c>
      <c r="H10" s="28" t="s">
        <v>8</v>
      </c>
      <c r="I10" s="25" t="s">
        <v>9</v>
      </c>
      <c r="J10" s="28" t="s">
        <v>108</v>
      </c>
      <c r="K10" s="25" t="s">
        <v>109</v>
      </c>
      <c r="L10" s="28" t="s">
        <v>110</v>
      </c>
    </row>
    <row r="11" spans="1:12" s="27" customFormat="1" ht="192.75" customHeight="1" x14ac:dyDescent="0.3">
      <c r="A11" s="39" t="s">
        <v>111</v>
      </c>
      <c r="B11" s="28" t="s">
        <v>112</v>
      </c>
      <c r="C11" s="25" t="s">
        <v>113</v>
      </c>
      <c r="D11" s="28" t="s">
        <v>114</v>
      </c>
      <c r="E11" s="25" t="s">
        <v>115</v>
      </c>
      <c r="F11" s="28" t="s">
        <v>116</v>
      </c>
      <c r="G11" s="29" t="s">
        <v>605</v>
      </c>
      <c r="H11" s="28" t="s">
        <v>8</v>
      </c>
      <c r="I11" s="25" t="s">
        <v>9</v>
      </c>
      <c r="J11" s="28" t="s">
        <v>117</v>
      </c>
      <c r="K11" s="25" t="s">
        <v>118</v>
      </c>
      <c r="L11" s="28" t="s">
        <v>119</v>
      </c>
    </row>
    <row r="12" spans="1:12" s="27" customFormat="1" ht="335.25" customHeight="1" x14ac:dyDescent="0.3">
      <c r="A12" s="39" t="s">
        <v>120</v>
      </c>
      <c r="B12" s="28" t="s">
        <v>121</v>
      </c>
      <c r="C12" s="25" t="s">
        <v>122</v>
      </c>
      <c r="D12" s="28" t="s">
        <v>123</v>
      </c>
      <c r="E12" s="26" t="s">
        <v>124</v>
      </c>
      <c r="F12" s="28" t="s">
        <v>125</v>
      </c>
      <c r="G12" s="30" t="s">
        <v>606</v>
      </c>
      <c r="H12" s="28" t="s">
        <v>8</v>
      </c>
      <c r="I12" s="25" t="str">
        <f>IF(ISBLANK(H12),"",VLOOKUP(H12,[1]Útmutató!$B$8:$C$11,2,FALSE))</f>
        <v>examination</v>
      </c>
      <c r="J12" s="28" t="s">
        <v>51</v>
      </c>
      <c r="K12" s="25" t="s">
        <v>52</v>
      </c>
      <c r="L12" s="28" t="s">
        <v>126</v>
      </c>
    </row>
    <row r="13" spans="1:12" s="27" customFormat="1" ht="276" x14ac:dyDescent="0.3">
      <c r="A13" s="39" t="s">
        <v>127</v>
      </c>
      <c r="B13" s="28" t="s">
        <v>128</v>
      </c>
      <c r="C13" s="25" t="s">
        <v>129</v>
      </c>
      <c r="D13" s="28" t="s">
        <v>130</v>
      </c>
      <c r="E13" s="30" t="s">
        <v>607</v>
      </c>
      <c r="F13" s="28" t="s">
        <v>131</v>
      </c>
      <c r="G13" s="26" t="s">
        <v>132</v>
      </c>
      <c r="H13" s="28" t="s">
        <v>8</v>
      </c>
      <c r="I13" s="25" t="str">
        <f>IF(ISBLANK(H13),"",VLOOKUP(H13,[1]Útmutató!$B$8:$C$11,2,FALSE))</f>
        <v>examination</v>
      </c>
      <c r="J13" s="28" t="s">
        <v>51</v>
      </c>
      <c r="K13" s="25" t="s">
        <v>52</v>
      </c>
      <c r="L13" s="28" t="s">
        <v>133</v>
      </c>
    </row>
    <row r="14" spans="1:12" s="27" customFormat="1" ht="286.5" customHeight="1" x14ac:dyDescent="0.3">
      <c r="A14" s="39" t="s">
        <v>134</v>
      </c>
      <c r="B14" s="28" t="s">
        <v>135</v>
      </c>
      <c r="C14" s="25" t="s">
        <v>136</v>
      </c>
      <c r="D14" s="28" t="s">
        <v>137</v>
      </c>
      <c r="E14" s="29" t="s">
        <v>608</v>
      </c>
      <c r="F14" s="28" t="s">
        <v>138</v>
      </c>
      <c r="G14" s="25" t="s">
        <v>139</v>
      </c>
      <c r="H14" s="28" t="s">
        <v>10</v>
      </c>
      <c r="I14" s="25" t="s">
        <v>11</v>
      </c>
      <c r="J14" s="28" t="s">
        <v>140</v>
      </c>
      <c r="K14" s="25" t="s">
        <v>141</v>
      </c>
      <c r="L14" s="28" t="s">
        <v>142</v>
      </c>
    </row>
    <row r="15" spans="1:12" s="27" customFormat="1" ht="220.8" x14ac:dyDescent="0.3">
      <c r="A15" s="39" t="s">
        <v>143</v>
      </c>
      <c r="B15" s="28" t="s">
        <v>144</v>
      </c>
      <c r="C15" s="25" t="s">
        <v>145</v>
      </c>
      <c r="D15" s="28" t="s">
        <v>146</v>
      </c>
      <c r="E15" s="25" t="s">
        <v>147</v>
      </c>
      <c r="F15" s="28" t="s">
        <v>148</v>
      </c>
      <c r="G15" s="25" t="s">
        <v>149</v>
      </c>
      <c r="H15" s="28" t="s">
        <v>150</v>
      </c>
      <c r="I15" s="25" t="s">
        <v>11</v>
      </c>
      <c r="J15" s="28" t="s">
        <v>150</v>
      </c>
      <c r="K15" s="25" t="s">
        <v>11</v>
      </c>
      <c r="L15" s="28" t="s">
        <v>151</v>
      </c>
    </row>
    <row r="16" spans="1:12" s="27" customFormat="1" ht="151.80000000000001" x14ac:dyDescent="0.3">
      <c r="A16" s="39" t="s">
        <v>152</v>
      </c>
      <c r="B16" s="28" t="s">
        <v>153</v>
      </c>
      <c r="C16" s="25" t="s">
        <v>154</v>
      </c>
      <c r="D16" s="28" t="s">
        <v>155</v>
      </c>
      <c r="E16" s="25" t="s">
        <v>156</v>
      </c>
      <c r="F16" s="28" t="s">
        <v>157</v>
      </c>
      <c r="G16" s="25" t="s">
        <v>158</v>
      </c>
      <c r="H16" s="28" t="s">
        <v>159</v>
      </c>
      <c r="I16" s="25" t="s">
        <v>160</v>
      </c>
      <c r="J16" s="28" t="s">
        <v>159</v>
      </c>
      <c r="K16" s="25" t="s">
        <v>160</v>
      </c>
      <c r="L16" s="28" t="s">
        <v>161</v>
      </c>
    </row>
    <row r="17" spans="1:12" s="27" customFormat="1" ht="138" x14ac:dyDescent="0.3">
      <c r="A17" s="39" t="s">
        <v>162</v>
      </c>
      <c r="B17" s="28" t="s">
        <v>163</v>
      </c>
      <c r="C17" s="25" t="s">
        <v>164</v>
      </c>
      <c r="D17" s="28" t="s">
        <v>165</v>
      </c>
      <c r="E17" s="29" t="s">
        <v>609</v>
      </c>
      <c r="F17" s="28" t="s">
        <v>166</v>
      </c>
      <c r="G17" s="25" t="s">
        <v>167</v>
      </c>
      <c r="H17" s="28" t="s">
        <v>8</v>
      </c>
      <c r="I17" s="25" t="str">
        <f>IF(ISBLANK(H17),"",VLOOKUP(H17,[4]Útmutató!$B$8:$C$11,2,FALSE))</f>
        <v>examination</v>
      </c>
      <c r="J17" s="28" t="s">
        <v>168</v>
      </c>
      <c r="K17" s="29" t="s">
        <v>169</v>
      </c>
      <c r="L17" s="28" t="s">
        <v>170</v>
      </c>
    </row>
    <row r="18" spans="1:12" s="27" customFormat="1" ht="234.6" x14ac:dyDescent="0.3">
      <c r="A18" s="39" t="s">
        <v>171</v>
      </c>
      <c r="B18" s="28" t="s">
        <v>172</v>
      </c>
      <c r="C18" s="25" t="s">
        <v>173</v>
      </c>
      <c r="D18" s="28" t="s">
        <v>174</v>
      </c>
      <c r="E18" s="25" t="s">
        <v>175</v>
      </c>
      <c r="F18" s="28" t="s">
        <v>176</v>
      </c>
      <c r="G18" s="29" t="s">
        <v>610</v>
      </c>
      <c r="H18" s="28" t="s">
        <v>10</v>
      </c>
      <c r="I18" s="25" t="str">
        <f>IF(ISBLANK(H18),"",VLOOKUP(H18,[5]Útmutató!$B$8:$C$11,2,FALSE))</f>
        <v>term grade</v>
      </c>
      <c r="J18" s="28" t="s">
        <v>177</v>
      </c>
      <c r="K18" s="25" t="s">
        <v>178</v>
      </c>
      <c r="L18" s="28" t="s">
        <v>179</v>
      </c>
    </row>
    <row r="19" spans="1:12" s="27" customFormat="1" ht="297.75" customHeight="1" x14ac:dyDescent="0.3">
      <c r="A19" s="39" t="s">
        <v>180</v>
      </c>
      <c r="B19" s="28" t="s">
        <v>181</v>
      </c>
      <c r="C19" s="25" t="s">
        <v>182</v>
      </c>
      <c r="D19" s="28" t="s">
        <v>183</v>
      </c>
      <c r="E19" s="30" t="s">
        <v>611</v>
      </c>
      <c r="F19" s="28" t="s">
        <v>184</v>
      </c>
      <c r="G19" s="38" t="s">
        <v>185</v>
      </c>
      <c r="H19" s="28" t="s">
        <v>8</v>
      </c>
      <c r="I19" s="25" t="str">
        <f>IF(ISBLANK(H19),"",VLOOKUP(H19,[1]Útmutató!$B$8:$C$11,2,FALSE))</f>
        <v>examination</v>
      </c>
      <c r="J19" s="28" t="s">
        <v>51</v>
      </c>
      <c r="K19" s="25" t="s">
        <v>52</v>
      </c>
      <c r="L19" s="28" t="s">
        <v>186</v>
      </c>
    </row>
    <row r="20" spans="1:12" s="27" customFormat="1" ht="193.2" x14ac:dyDescent="0.3">
      <c r="A20" s="39" t="s">
        <v>187</v>
      </c>
      <c r="B20" s="28" t="s">
        <v>188</v>
      </c>
      <c r="C20" s="25" t="s">
        <v>189</v>
      </c>
      <c r="D20" s="28" t="s">
        <v>190</v>
      </c>
      <c r="E20" s="25" t="s">
        <v>191</v>
      </c>
      <c r="F20" s="28" t="s">
        <v>192</v>
      </c>
      <c r="G20" s="25" t="s">
        <v>193</v>
      </c>
      <c r="H20" s="28" t="s">
        <v>10</v>
      </c>
      <c r="I20" s="25" t="str">
        <f>IF(ISBLANK(H20),"",VLOOKUP(H20,[3]Útmutató!$B$8:$C$11,2,FALSE))</f>
        <v>term grade</v>
      </c>
      <c r="J20" s="28" t="s">
        <v>88</v>
      </c>
      <c r="K20" s="25" t="s">
        <v>89</v>
      </c>
      <c r="L20" s="28" t="s">
        <v>194</v>
      </c>
    </row>
    <row r="21" spans="1:12" s="27" customFormat="1" ht="409.6" customHeight="1" x14ac:dyDescent="0.3">
      <c r="A21" s="39" t="s">
        <v>195</v>
      </c>
      <c r="B21" s="28" t="s">
        <v>196</v>
      </c>
      <c r="C21" s="25" t="s">
        <v>197</v>
      </c>
      <c r="D21" s="28" t="s">
        <v>198</v>
      </c>
      <c r="E21" s="25" t="s">
        <v>199</v>
      </c>
      <c r="F21" s="28" t="s">
        <v>200</v>
      </c>
      <c r="G21" s="25" t="s">
        <v>201</v>
      </c>
      <c r="H21" s="28" t="s">
        <v>10</v>
      </c>
      <c r="I21" s="25" t="s">
        <v>11</v>
      </c>
      <c r="J21" s="28" t="s">
        <v>202</v>
      </c>
      <c r="K21" s="25" t="s">
        <v>203</v>
      </c>
      <c r="L21" s="28" t="s">
        <v>204</v>
      </c>
    </row>
    <row r="22" spans="1:12" s="27" customFormat="1" ht="409.6" x14ac:dyDescent="0.3">
      <c r="A22" s="39" t="s">
        <v>205</v>
      </c>
      <c r="B22" s="28" t="s">
        <v>206</v>
      </c>
      <c r="C22" s="29" t="s">
        <v>207</v>
      </c>
      <c r="D22" s="28" t="s">
        <v>208</v>
      </c>
      <c r="E22" s="25" t="s">
        <v>209</v>
      </c>
      <c r="F22" s="28" t="s">
        <v>210</v>
      </c>
      <c r="G22" s="25" t="s">
        <v>211</v>
      </c>
      <c r="H22" s="28" t="s">
        <v>8</v>
      </c>
      <c r="I22" s="25" t="str">
        <f>IF(ISBLANK(H22),"",VLOOKUP(H22,[6]Útmutató!$B$8:$C$11,2,FALSE))</f>
        <v>examination</v>
      </c>
      <c r="J22" s="28" t="s">
        <v>212</v>
      </c>
      <c r="K22" s="29" t="s">
        <v>213</v>
      </c>
      <c r="L22" s="28" t="s">
        <v>214</v>
      </c>
    </row>
    <row r="23" spans="1:12" s="27" customFormat="1" ht="165.6" x14ac:dyDescent="0.3">
      <c r="A23" s="39" t="s">
        <v>215</v>
      </c>
      <c r="B23" s="28" t="s">
        <v>216</v>
      </c>
      <c r="C23" s="25" t="s">
        <v>217</v>
      </c>
      <c r="D23" s="28" t="s">
        <v>218</v>
      </c>
      <c r="E23" s="29" t="s">
        <v>612</v>
      </c>
      <c r="F23" s="28" t="s">
        <v>219</v>
      </c>
      <c r="G23" s="25" t="s">
        <v>220</v>
      </c>
      <c r="H23" s="28" t="s">
        <v>159</v>
      </c>
      <c r="I23" s="25" t="s">
        <v>160</v>
      </c>
      <c r="J23" s="28" t="s">
        <v>159</v>
      </c>
      <c r="K23" s="25" t="s">
        <v>160</v>
      </c>
      <c r="L23" s="28" t="s">
        <v>221</v>
      </c>
    </row>
    <row r="24" spans="1:12" s="27" customFormat="1" ht="323.39999999999998" customHeight="1" x14ac:dyDescent="0.3">
      <c r="A24" s="39" t="s">
        <v>222</v>
      </c>
      <c r="B24" s="28" t="s">
        <v>223</v>
      </c>
      <c r="C24" s="25" t="s">
        <v>224</v>
      </c>
      <c r="D24" s="28" t="s">
        <v>225</v>
      </c>
      <c r="E24" s="25" t="s">
        <v>226</v>
      </c>
      <c r="F24" s="28" t="s">
        <v>227</v>
      </c>
      <c r="G24" s="25" t="s">
        <v>228</v>
      </c>
      <c r="H24" s="28" t="s">
        <v>8</v>
      </c>
      <c r="I24" s="25" t="s">
        <v>9</v>
      </c>
      <c r="J24" s="28" t="s">
        <v>229</v>
      </c>
      <c r="K24" s="25" t="s">
        <v>230</v>
      </c>
      <c r="L24" s="28" t="s">
        <v>231</v>
      </c>
    </row>
    <row r="25" spans="1:12" s="27" customFormat="1" ht="189" customHeight="1" x14ac:dyDescent="0.3">
      <c r="A25" s="39" t="s">
        <v>232</v>
      </c>
      <c r="B25" s="28" t="s">
        <v>233</v>
      </c>
      <c r="C25" s="25" t="s">
        <v>234</v>
      </c>
      <c r="D25" s="28" t="s">
        <v>235</v>
      </c>
      <c r="E25" s="25" t="s">
        <v>236</v>
      </c>
      <c r="F25" s="28" t="s">
        <v>237</v>
      </c>
      <c r="G25" s="25" t="s">
        <v>238</v>
      </c>
      <c r="H25" s="28" t="s">
        <v>8</v>
      </c>
      <c r="I25" s="25" t="str">
        <f>IF(ISBLANK(H25),"",VLOOKUP(H25,[4]Útmutató!$B$8:$C$11,2,FALSE))</f>
        <v>examination</v>
      </c>
      <c r="J25" s="28" t="s">
        <v>168</v>
      </c>
      <c r="K25" s="25" t="s">
        <v>169</v>
      </c>
      <c r="L25" s="28" t="s">
        <v>239</v>
      </c>
    </row>
    <row r="26" spans="1:12" s="27" customFormat="1" ht="234.6" x14ac:dyDescent="0.3">
      <c r="A26" s="39" t="s">
        <v>240</v>
      </c>
      <c r="B26" s="28" t="s">
        <v>241</v>
      </c>
      <c r="C26" s="25" t="s">
        <v>242</v>
      </c>
      <c r="D26" s="28" t="s">
        <v>243</v>
      </c>
      <c r="E26" s="25" t="s">
        <v>244</v>
      </c>
      <c r="F26" s="28" t="s">
        <v>245</v>
      </c>
      <c r="G26" s="25" t="s">
        <v>246</v>
      </c>
      <c r="H26" s="28" t="s">
        <v>8</v>
      </c>
      <c r="I26" s="25" t="str">
        <f>IF(ISBLANK(H26),"",VLOOKUP(H26,[6]Útmutató!$B$8:$C$11,2,FALSE))</f>
        <v>examination</v>
      </c>
      <c r="J26" s="28" t="s">
        <v>247</v>
      </c>
      <c r="K26" s="25" t="s">
        <v>248</v>
      </c>
      <c r="L26" s="28" t="s">
        <v>249</v>
      </c>
    </row>
    <row r="27" spans="1:12" s="27" customFormat="1" ht="361.5" customHeight="1" x14ac:dyDescent="0.3">
      <c r="A27" s="39" t="s">
        <v>250</v>
      </c>
      <c r="B27" s="28" t="s">
        <v>251</v>
      </c>
      <c r="C27" s="25" t="s">
        <v>252</v>
      </c>
      <c r="D27" s="28" t="s">
        <v>253</v>
      </c>
      <c r="E27" s="25" t="s">
        <v>254</v>
      </c>
      <c r="F27" s="28" t="s">
        <v>255</v>
      </c>
      <c r="G27" s="29" t="s">
        <v>613</v>
      </c>
      <c r="H27" s="28" t="s">
        <v>8</v>
      </c>
      <c r="I27" s="25" t="str">
        <f>IF(ISBLANK(H27),"",VLOOKUP(H27,[7]Útmutató!$B$8:$C$11,2,FALSE))</f>
        <v>examination</v>
      </c>
      <c r="J27" s="28" t="s">
        <v>78</v>
      </c>
      <c r="K27" s="29" t="s">
        <v>256</v>
      </c>
      <c r="L27" s="28" t="s">
        <v>257</v>
      </c>
    </row>
    <row r="28" spans="1:12" s="27" customFormat="1" ht="151.80000000000001" x14ac:dyDescent="0.3">
      <c r="A28" s="39" t="s">
        <v>258</v>
      </c>
      <c r="B28" s="28" t="s">
        <v>259</v>
      </c>
      <c r="C28" s="25" t="s">
        <v>260</v>
      </c>
      <c r="D28" s="28" t="s">
        <v>261</v>
      </c>
      <c r="E28" s="25" t="s">
        <v>262</v>
      </c>
      <c r="F28" s="28" t="s">
        <v>263</v>
      </c>
      <c r="G28" s="25" t="s">
        <v>264</v>
      </c>
      <c r="H28" s="28" t="s">
        <v>10</v>
      </c>
      <c r="I28" s="25" t="str">
        <f>IF(ISBLANK(H28),"",VLOOKUP(H28,[4]Útmutató!$B$8:$C$11,2,FALSE))</f>
        <v>term grade</v>
      </c>
      <c r="J28" s="28" t="s">
        <v>265</v>
      </c>
      <c r="K28" s="25" t="s">
        <v>266</v>
      </c>
      <c r="L28" s="28" t="s">
        <v>267</v>
      </c>
    </row>
    <row r="29" spans="1:12" s="27" customFormat="1" ht="276" x14ac:dyDescent="0.3">
      <c r="A29" s="39" t="s">
        <v>268</v>
      </c>
      <c r="B29" s="28" t="s">
        <v>269</v>
      </c>
      <c r="C29" s="25" t="s">
        <v>270</v>
      </c>
      <c r="D29" s="28" t="s">
        <v>271</v>
      </c>
      <c r="E29" s="25" t="s">
        <v>272</v>
      </c>
      <c r="F29" s="28" t="s">
        <v>273</v>
      </c>
      <c r="G29" s="25" t="s">
        <v>274</v>
      </c>
      <c r="H29" s="28" t="s">
        <v>10</v>
      </c>
      <c r="I29" s="25" t="s">
        <v>11</v>
      </c>
      <c r="J29" s="28" t="s">
        <v>88</v>
      </c>
      <c r="K29" s="25" t="s">
        <v>89</v>
      </c>
      <c r="L29" s="28" t="s">
        <v>275</v>
      </c>
    </row>
    <row r="30" spans="1:12" s="27" customFormat="1" ht="409.6" x14ac:dyDescent="0.3">
      <c r="A30" s="39" t="s">
        <v>276</v>
      </c>
      <c r="B30" s="28" t="s">
        <v>277</v>
      </c>
      <c r="C30" s="25" t="s">
        <v>278</v>
      </c>
      <c r="D30" s="28" t="s">
        <v>279</v>
      </c>
      <c r="E30" s="25" t="s">
        <v>280</v>
      </c>
      <c r="F30" s="28" t="s">
        <v>281</v>
      </c>
      <c r="G30" s="29" t="s">
        <v>614</v>
      </c>
      <c r="H30" s="28" t="s">
        <v>10</v>
      </c>
      <c r="I30" s="25" t="str">
        <f>IF(ISBLANK(H30),"",VLOOKUP(H30,Útmutató!$B$8:$C$11,2,FALSE))</f>
        <v>term grade</v>
      </c>
      <c r="J30" s="28"/>
      <c r="K30" s="25"/>
      <c r="L30" s="28"/>
    </row>
    <row r="31" spans="1:12" s="27" customFormat="1" ht="179.4" x14ac:dyDescent="0.3">
      <c r="A31" s="39" t="s">
        <v>282</v>
      </c>
      <c r="B31" s="28" t="s">
        <v>283</v>
      </c>
      <c r="C31" s="25" t="s">
        <v>284</v>
      </c>
      <c r="D31" s="28" t="s">
        <v>285</v>
      </c>
      <c r="E31" s="25" t="s">
        <v>286</v>
      </c>
      <c r="F31" s="28" t="s">
        <v>287</v>
      </c>
      <c r="G31" s="29" t="s">
        <v>615</v>
      </c>
      <c r="H31" s="28" t="s">
        <v>10</v>
      </c>
      <c r="I31" s="25" t="s">
        <v>11</v>
      </c>
      <c r="J31" s="28" t="s">
        <v>288</v>
      </c>
      <c r="K31" s="25" t="s">
        <v>289</v>
      </c>
      <c r="L31" s="28" t="s">
        <v>290</v>
      </c>
    </row>
    <row r="32" spans="1:12" s="27" customFormat="1" ht="248.4" x14ac:dyDescent="0.3">
      <c r="A32" s="39" t="s">
        <v>291</v>
      </c>
      <c r="B32" s="28" t="s">
        <v>292</v>
      </c>
      <c r="C32" s="25" t="s">
        <v>293</v>
      </c>
      <c r="D32" s="28" t="s">
        <v>294</v>
      </c>
      <c r="E32" s="25" t="s">
        <v>295</v>
      </c>
      <c r="F32" s="28" t="s">
        <v>296</v>
      </c>
      <c r="G32" s="29" t="s">
        <v>616</v>
      </c>
      <c r="H32" s="28" t="s">
        <v>10</v>
      </c>
      <c r="I32" s="25" t="str">
        <f>IF(ISBLANK(H32),"",VLOOKUP(H32,[5]Útmutató!$B$8:$C$11,2,FALSE))</f>
        <v>term grade</v>
      </c>
      <c r="J32" s="28" t="s">
        <v>297</v>
      </c>
      <c r="K32" s="25" t="s">
        <v>298</v>
      </c>
      <c r="L32" s="28" t="s">
        <v>299</v>
      </c>
    </row>
    <row r="33" spans="1:12" s="27" customFormat="1" ht="386.4" x14ac:dyDescent="0.3">
      <c r="A33" s="39" t="s">
        <v>300</v>
      </c>
      <c r="B33" s="28" t="s">
        <v>301</v>
      </c>
      <c r="C33" s="29" t="s">
        <v>302</v>
      </c>
      <c r="D33" s="28" t="s">
        <v>303</v>
      </c>
      <c r="E33" s="25" t="s">
        <v>304</v>
      </c>
      <c r="F33" s="28" t="s">
        <v>305</v>
      </c>
      <c r="G33" s="25" t="s">
        <v>306</v>
      </c>
      <c r="H33" s="28" t="s">
        <v>10</v>
      </c>
      <c r="I33" s="25" t="str">
        <f>IF(ISBLANK(H33),"",VLOOKUP(H33,[7]Útmutató!$B$8:$C$11,2,FALSE))</f>
        <v>term grade</v>
      </c>
      <c r="J33" s="28" t="s">
        <v>307</v>
      </c>
      <c r="K33" s="29" t="s">
        <v>617</v>
      </c>
      <c r="L33" s="28" t="s">
        <v>308</v>
      </c>
    </row>
    <row r="34" spans="1:12" s="27" customFormat="1" ht="220.8" x14ac:dyDescent="0.3">
      <c r="A34" s="39" t="s">
        <v>309</v>
      </c>
      <c r="B34" s="28" t="s">
        <v>310</v>
      </c>
      <c r="C34" s="25" t="s">
        <v>311</v>
      </c>
      <c r="D34" s="28" t="s">
        <v>312</v>
      </c>
      <c r="E34" s="25" t="s">
        <v>313</v>
      </c>
      <c r="F34" s="28" t="s">
        <v>314</v>
      </c>
      <c r="G34" s="25" t="s">
        <v>315</v>
      </c>
      <c r="H34" s="28" t="s">
        <v>316</v>
      </c>
      <c r="I34" s="25" t="s">
        <v>317</v>
      </c>
      <c r="J34" s="28"/>
      <c r="K34" s="25"/>
      <c r="L34" s="28" t="s">
        <v>318</v>
      </c>
    </row>
    <row r="35" spans="1:12" s="27" customFormat="1" ht="409.6" customHeight="1" x14ac:dyDescent="0.3">
      <c r="A35" s="39" t="s">
        <v>319</v>
      </c>
      <c r="B35" s="28" t="s">
        <v>320</v>
      </c>
      <c r="C35" s="25" t="s">
        <v>321</v>
      </c>
      <c r="D35" s="28" t="s">
        <v>322</v>
      </c>
      <c r="E35" s="29" t="s">
        <v>618</v>
      </c>
      <c r="F35" s="28" t="s">
        <v>323</v>
      </c>
      <c r="G35" s="25" t="s">
        <v>324</v>
      </c>
      <c r="H35" s="28" t="s">
        <v>10</v>
      </c>
      <c r="I35" s="25" t="str">
        <f>IF(ISBLANK(H35),"",VLOOKUP(H35,[3]Útmutató!$B$8:$C$11,2,FALSE))</f>
        <v>term grade</v>
      </c>
      <c r="J35" s="28" t="s">
        <v>88</v>
      </c>
      <c r="K35" s="25" t="s">
        <v>89</v>
      </c>
      <c r="L35" s="28" t="s">
        <v>325</v>
      </c>
    </row>
    <row r="36" spans="1:12" s="27" customFormat="1" ht="279" customHeight="1" x14ac:dyDescent="0.3">
      <c r="A36" s="39" t="s">
        <v>326</v>
      </c>
      <c r="B36" s="28" t="s">
        <v>327</v>
      </c>
      <c r="C36" s="25" t="s">
        <v>328</v>
      </c>
      <c r="D36" s="28" t="s">
        <v>329</v>
      </c>
      <c r="E36" s="29" t="s">
        <v>619</v>
      </c>
      <c r="F36" s="28" t="s">
        <v>330</v>
      </c>
      <c r="G36" s="26" t="s">
        <v>331</v>
      </c>
      <c r="H36" s="28" t="s">
        <v>10</v>
      </c>
      <c r="I36" s="25" t="str">
        <f>IF(ISBLANK(H36),"",VLOOKUP(H36,[8]Útmutató!$B$8:$C$11,2,FALSE))</f>
        <v>term grade</v>
      </c>
      <c r="J36" s="28" t="s">
        <v>88</v>
      </c>
      <c r="K36" s="25" t="s">
        <v>89</v>
      </c>
      <c r="L36" s="28" t="s">
        <v>332</v>
      </c>
    </row>
    <row r="37" spans="1:12" s="27" customFormat="1" ht="409.6" x14ac:dyDescent="0.3">
      <c r="A37" s="39" t="s">
        <v>333</v>
      </c>
      <c r="B37" s="28" t="s">
        <v>334</v>
      </c>
      <c r="C37" s="25" t="s">
        <v>335</v>
      </c>
      <c r="D37" s="28" t="s">
        <v>336</v>
      </c>
      <c r="E37" s="29" t="s">
        <v>337</v>
      </c>
      <c r="F37" s="28" t="s">
        <v>338</v>
      </c>
      <c r="G37" s="29" t="s">
        <v>620</v>
      </c>
      <c r="H37" s="28" t="s">
        <v>10</v>
      </c>
      <c r="I37" s="25" t="str">
        <f>IF(ISBLANK(H37),"",VLOOKUP(H37,Útmutató!$B$8:$C$11,2,FALSE))</f>
        <v>term grade</v>
      </c>
      <c r="J37" s="28"/>
      <c r="K37" s="25"/>
      <c r="L37" s="28"/>
    </row>
    <row r="38" spans="1:12" s="27" customFormat="1" ht="409.6" x14ac:dyDescent="0.3">
      <c r="A38" s="39" t="s">
        <v>339</v>
      </c>
      <c r="B38" s="28" t="s">
        <v>340</v>
      </c>
      <c r="C38" s="25" t="s">
        <v>341</v>
      </c>
      <c r="D38" s="28" t="s">
        <v>342</v>
      </c>
      <c r="E38" s="25" t="s">
        <v>343</v>
      </c>
      <c r="F38" s="28" t="s">
        <v>344</v>
      </c>
      <c r="G38" s="29" t="s">
        <v>621</v>
      </c>
      <c r="H38" s="28" t="s">
        <v>8</v>
      </c>
      <c r="I38" s="25" t="str">
        <f>IF(ISBLANK(H38),"",VLOOKUP(H38,[6]Útmutató!$B$8:$C$11,2,FALSE))</f>
        <v>examination</v>
      </c>
      <c r="J38" s="28" t="s">
        <v>212</v>
      </c>
      <c r="K38" s="29" t="s">
        <v>213</v>
      </c>
      <c r="L38" s="28" t="s">
        <v>345</v>
      </c>
    </row>
    <row r="39" spans="1:12" s="27" customFormat="1" ht="409.6" x14ac:dyDescent="0.3">
      <c r="A39" s="39" t="s">
        <v>346</v>
      </c>
      <c r="B39" s="28" t="s">
        <v>347</v>
      </c>
      <c r="C39" s="25" t="s">
        <v>348</v>
      </c>
      <c r="D39" s="28" t="s">
        <v>349</v>
      </c>
      <c r="E39" s="25" t="s">
        <v>350</v>
      </c>
      <c r="F39" s="28" t="s">
        <v>351</v>
      </c>
      <c r="G39" s="25" t="s">
        <v>352</v>
      </c>
      <c r="H39" s="28" t="s">
        <v>8</v>
      </c>
      <c r="I39" s="25" t="str">
        <f>IF(ISBLANK(H39),"",VLOOKUP(H39,[5]Útmutató!$B$8:$C$11,2,FALSE))</f>
        <v>examination</v>
      </c>
      <c r="J39" s="28" t="s">
        <v>78</v>
      </c>
      <c r="K39" s="25" t="s">
        <v>353</v>
      </c>
      <c r="L39" s="28" t="s">
        <v>354</v>
      </c>
    </row>
    <row r="40" spans="1:12" s="27" customFormat="1" ht="207" x14ac:dyDescent="0.3">
      <c r="A40" s="39" t="s">
        <v>355</v>
      </c>
      <c r="B40" s="28" t="s">
        <v>356</v>
      </c>
      <c r="C40" s="25" t="s">
        <v>357</v>
      </c>
      <c r="D40" s="28" t="s">
        <v>358</v>
      </c>
      <c r="E40" s="25" t="s">
        <v>359</v>
      </c>
      <c r="F40" s="28" t="s">
        <v>360</v>
      </c>
      <c r="G40" s="25" t="s">
        <v>361</v>
      </c>
      <c r="H40" s="28" t="s">
        <v>8</v>
      </c>
      <c r="I40" s="25" t="str">
        <f>IF(ISBLANK(H40),"",VLOOKUP(H40,[9]Útmutató!$B$8:$C$11,2,FALSE))</f>
        <v>examination</v>
      </c>
      <c r="J40" s="28" t="s">
        <v>362</v>
      </c>
      <c r="K40" s="25" t="s">
        <v>363</v>
      </c>
      <c r="L40" s="28" t="s">
        <v>364</v>
      </c>
    </row>
    <row r="41" spans="1:12" s="27" customFormat="1" ht="165.6" x14ac:dyDescent="0.3">
      <c r="A41" s="39" t="s">
        <v>365</v>
      </c>
      <c r="B41" s="28" t="s">
        <v>366</v>
      </c>
      <c r="C41" s="29" t="s">
        <v>367</v>
      </c>
      <c r="D41" s="28" t="s">
        <v>368</v>
      </c>
      <c r="E41" s="29" t="s">
        <v>622</v>
      </c>
      <c r="F41" s="28" t="s">
        <v>369</v>
      </c>
      <c r="G41" s="25" t="s">
        <v>370</v>
      </c>
      <c r="H41" s="28" t="s">
        <v>8</v>
      </c>
      <c r="I41" s="25" t="s">
        <v>9</v>
      </c>
      <c r="J41" s="28" t="s">
        <v>371</v>
      </c>
      <c r="K41" s="25" t="s">
        <v>372</v>
      </c>
      <c r="L41" s="28" t="s">
        <v>373</v>
      </c>
    </row>
    <row r="42" spans="1:12" s="27" customFormat="1" ht="165.6" x14ac:dyDescent="0.3">
      <c r="A42" s="39" t="s">
        <v>374</v>
      </c>
      <c r="B42" s="28" t="s">
        <v>375</v>
      </c>
      <c r="C42" s="25" t="s">
        <v>376</v>
      </c>
      <c r="D42" s="28" t="s">
        <v>377</v>
      </c>
      <c r="E42" s="25" t="s">
        <v>378</v>
      </c>
      <c r="F42" s="28" t="s">
        <v>379</v>
      </c>
      <c r="G42" s="25" t="s">
        <v>380</v>
      </c>
      <c r="H42" s="28" t="s">
        <v>10</v>
      </c>
      <c r="I42" s="25" t="s">
        <v>11</v>
      </c>
      <c r="J42" s="28" t="s">
        <v>381</v>
      </c>
      <c r="K42" s="25" t="s">
        <v>382</v>
      </c>
      <c r="L42" s="28" t="s">
        <v>383</v>
      </c>
    </row>
    <row r="43" spans="1:12" s="27" customFormat="1" ht="234.6" x14ac:dyDescent="0.3">
      <c r="A43" s="39" t="s">
        <v>384</v>
      </c>
      <c r="B43" s="28" t="s">
        <v>385</v>
      </c>
      <c r="C43" s="25" t="s">
        <v>386</v>
      </c>
      <c r="D43" s="28" t="s">
        <v>387</v>
      </c>
      <c r="E43" s="29" t="s">
        <v>623</v>
      </c>
      <c r="F43" s="28" t="s">
        <v>388</v>
      </c>
      <c r="G43" s="25" t="s">
        <v>389</v>
      </c>
      <c r="H43" s="28" t="s">
        <v>159</v>
      </c>
      <c r="I43" s="25" t="s">
        <v>160</v>
      </c>
      <c r="J43" s="28" t="s">
        <v>159</v>
      </c>
      <c r="K43" s="25" t="s">
        <v>160</v>
      </c>
      <c r="L43" s="28" t="s">
        <v>390</v>
      </c>
    </row>
    <row r="44" spans="1:12" s="27" customFormat="1" ht="138" x14ac:dyDescent="0.3">
      <c r="A44" s="39" t="s">
        <v>391</v>
      </c>
      <c r="B44" s="28" t="s">
        <v>392</v>
      </c>
      <c r="C44" s="25" t="s">
        <v>393</v>
      </c>
      <c r="D44" s="39" t="s">
        <v>394</v>
      </c>
      <c r="E44" s="29" t="s">
        <v>624</v>
      </c>
      <c r="F44" s="28" t="s">
        <v>395</v>
      </c>
      <c r="G44" s="29" t="s">
        <v>625</v>
      </c>
      <c r="H44" s="28" t="s">
        <v>8</v>
      </c>
      <c r="I44" s="25" t="str">
        <f>IF(ISBLANK(H44),"",VLOOKUP(H44,[4]Útmutató!$B$8:$C$11,2,FALSE))</f>
        <v>examination</v>
      </c>
      <c r="J44" s="28" t="s">
        <v>168</v>
      </c>
      <c r="K44" s="29" t="s">
        <v>396</v>
      </c>
      <c r="L44" s="28" t="s">
        <v>397</v>
      </c>
    </row>
    <row r="45" spans="1:12" s="27" customFormat="1" ht="220.8" x14ac:dyDescent="0.3">
      <c r="A45" s="39" t="s">
        <v>398</v>
      </c>
      <c r="B45" s="28" t="s">
        <v>399</v>
      </c>
      <c r="C45" s="25" t="s">
        <v>400</v>
      </c>
      <c r="D45" s="28" t="s">
        <v>401</v>
      </c>
      <c r="E45" s="25" t="s">
        <v>402</v>
      </c>
      <c r="F45" s="28" t="s">
        <v>403</v>
      </c>
      <c r="G45" s="29" t="s">
        <v>626</v>
      </c>
      <c r="H45" s="28" t="s">
        <v>10</v>
      </c>
      <c r="I45" s="25" t="str">
        <f>IF(ISBLANK(H45),"",VLOOKUP(H45,Útmutató!$B$8:$C$11,2,FALSE))</f>
        <v>term grade</v>
      </c>
      <c r="J45" s="28" t="s">
        <v>404</v>
      </c>
      <c r="K45" s="25" t="s">
        <v>405</v>
      </c>
      <c r="L45" s="28" t="s">
        <v>406</v>
      </c>
    </row>
    <row r="46" spans="1:12" s="27" customFormat="1" ht="409.6" x14ac:dyDescent="0.3">
      <c r="A46" s="39" t="s">
        <v>407</v>
      </c>
      <c r="B46" s="28" t="s">
        <v>408</v>
      </c>
      <c r="C46" s="25" t="s">
        <v>409</v>
      </c>
      <c r="D46" s="28" t="s">
        <v>410</v>
      </c>
      <c r="E46" s="25" t="s">
        <v>411</v>
      </c>
      <c r="F46" s="28" t="s">
        <v>412</v>
      </c>
      <c r="G46" s="25" t="s">
        <v>413</v>
      </c>
      <c r="H46" s="28" t="s">
        <v>10</v>
      </c>
      <c r="I46" s="25" t="str">
        <f>IF(ISBLANK(H46),"",VLOOKUP(H46,[7]Útmutató!$B$8:$C$11,2,FALSE))</f>
        <v>term grade</v>
      </c>
      <c r="J46" s="28" t="s">
        <v>414</v>
      </c>
      <c r="K46" s="29" t="s">
        <v>415</v>
      </c>
      <c r="L46" s="28" t="s">
        <v>416</v>
      </c>
    </row>
    <row r="47" spans="1:12" s="27" customFormat="1" ht="409.6" x14ac:dyDescent="0.3">
      <c r="A47" s="39" t="s">
        <v>417</v>
      </c>
      <c r="B47" s="28" t="s">
        <v>418</v>
      </c>
      <c r="C47" s="25" t="s">
        <v>419</v>
      </c>
      <c r="D47" s="28" t="s">
        <v>420</v>
      </c>
      <c r="E47" s="25" t="s">
        <v>421</v>
      </c>
      <c r="F47" s="28" t="s">
        <v>422</v>
      </c>
      <c r="G47" s="29" t="s">
        <v>627</v>
      </c>
      <c r="H47" s="28" t="s">
        <v>10</v>
      </c>
      <c r="I47" s="25" t="str">
        <f>IF(ISBLANK(H47),"",VLOOKUP(H47,Útmutató!$B$8:$C$11,2,FALSE))</f>
        <v>term grade</v>
      </c>
      <c r="J47" s="28"/>
      <c r="K47" s="25"/>
      <c r="L47" s="28"/>
    </row>
    <row r="48" spans="1:12" s="27" customFormat="1" ht="13.8" x14ac:dyDescent="0.3">
      <c r="A48" s="28"/>
      <c r="B48" s="28"/>
      <c r="C48" s="25"/>
      <c r="D48" s="28"/>
      <c r="E48" s="25"/>
      <c r="F48" s="28"/>
      <c r="G48" s="25"/>
      <c r="H48" s="28"/>
      <c r="I48" s="25"/>
      <c r="J48" s="28"/>
      <c r="K48" s="25"/>
      <c r="L48" s="28"/>
    </row>
    <row r="49" spans="1:12" s="41" customFormat="1" ht="13.8" x14ac:dyDescent="0.3">
      <c r="A49" s="57" t="s">
        <v>423</v>
      </c>
      <c r="B49" s="58"/>
      <c r="C49" s="40"/>
      <c r="D49" s="40"/>
      <c r="E49" s="40"/>
      <c r="F49" s="40"/>
      <c r="G49" s="40"/>
      <c r="H49" s="40"/>
      <c r="I49" s="40" t="str">
        <f>IF(ISBLANK(H49),"",VLOOKUP(H49,Útmutató!$B$8:$C$11,2,FALSE))</f>
        <v/>
      </c>
      <c r="J49" s="40"/>
      <c r="K49" s="40"/>
      <c r="L49" s="40"/>
    </row>
    <row r="50" spans="1:12" s="27" customFormat="1" ht="408.75" customHeight="1" x14ac:dyDescent="0.3">
      <c r="A50" s="28" t="s">
        <v>424</v>
      </c>
      <c r="B50" s="28" t="s">
        <v>425</v>
      </c>
      <c r="C50" s="25" t="s">
        <v>426</v>
      </c>
      <c r="D50" s="28" t="s">
        <v>427</v>
      </c>
      <c r="E50" s="25" t="s">
        <v>428</v>
      </c>
      <c r="F50" s="28" t="s">
        <v>429</v>
      </c>
      <c r="G50" s="29" t="s">
        <v>628</v>
      </c>
      <c r="H50" s="28" t="s">
        <v>10</v>
      </c>
      <c r="I50" s="25" t="str">
        <f>IF(ISBLANK(H50),"",VLOOKUP(H50,[10]Útmutató!$B$8:$C$11,2,FALSE))</f>
        <v>term grade</v>
      </c>
      <c r="J50" s="28" t="s">
        <v>430</v>
      </c>
      <c r="K50" s="25" t="s">
        <v>431</v>
      </c>
      <c r="L50" s="28" t="s">
        <v>432</v>
      </c>
    </row>
    <row r="51" spans="1:12" s="27" customFormat="1" ht="193.2" x14ac:dyDescent="0.3">
      <c r="A51" s="28" t="s">
        <v>433</v>
      </c>
      <c r="B51" s="28" t="s">
        <v>434</v>
      </c>
      <c r="C51" s="25" t="s">
        <v>435</v>
      </c>
      <c r="D51" s="28" t="s">
        <v>436</v>
      </c>
      <c r="E51" s="25"/>
      <c r="F51" s="28" t="s">
        <v>437</v>
      </c>
      <c r="G51" s="25"/>
      <c r="H51" s="28" t="s">
        <v>10</v>
      </c>
      <c r="I51" s="25" t="str">
        <f>IF(ISBLANK(H51),"",VLOOKUP(H51,[10]Útmutató!$B$8:$C$11,2,FALSE))</f>
        <v>term grade</v>
      </c>
      <c r="J51" s="28" t="s">
        <v>430</v>
      </c>
      <c r="K51" s="25" t="s">
        <v>431</v>
      </c>
      <c r="L51" s="28" t="s">
        <v>432</v>
      </c>
    </row>
    <row r="52" spans="1:12" s="27" customFormat="1" ht="409.6" x14ac:dyDescent="0.3">
      <c r="A52" s="28" t="s">
        <v>438</v>
      </c>
      <c r="B52" s="28" t="s">
        <v>439</v>
      </c>
      <c r="C52" s="25" t="s">
        <v>440</v>
      </c>
      <c r="D52" s="28" t="s">
        <v>441</v>
      </c>
      <c r="E52" s="25" t="s">
        <v>442</v>
      </c>
      <c r="F52" s="28" t="s">
        <v>443</v>
      </c>
      <c r="G52" s="25" t="s">
        <v>444</v>
      </c>
      <c r="H52" s="28" t="s">
        <v>10</v>
      </c>
      <c r="I52" s="25" t="s">
        <v>11</v>
      </c>
      <c r="J52" s="28" t="s">
        <v>445</v>
      </c>
      <c r="K52" s="25" t="s">
        <v>446</v>
      </c>
      <c r="L52" s="28" t="s">
        <v>447</v>
      </c>
    </row>
    <row r="53" spans="1:12" s="27" customFormat="1" ht="255.15" customHeight="1" x14ac:dyDescent="0.3">
      <c r="A53" s="28" t="s">
        <v>448</v>
      </c>
      <c r="B53" s="28" t="s">
        <v>449</v>
      </c>
      <c r="C53" s="25" t="s">
        <v>450</v>
      </c>
      <c r="D53" s="28" t="s">
        <v>451</v>
      </c>
      <c r="E53" s="25" t="s">
        <v>452</v>
      </c>
      <c r="F53" s="28" t="s">
        <v>437</v>
      </c>
      <c r="G53" s="29" t="s">
        <v>629</v>
      </c>
      <c r="H53" s="28" t="s">
        <v>8</v>
      </c>
      <c r="I53" s="25" t="str">
        <f>IF(ISBLANK(H53),"",VLOOKUP(H53,[10]Útmutató!$B$8:$C$11,2,FALSE))</f>
        <v>examination</v>
      </c>
      <c r="J53" s="28" t="s">
        <v>453</v>
      </c>
      <c r="K53" s="25" t="s">
        <v>454</v>
      </c>
      <c r="L53" s="28" t="s">
        <v>432</v>
      </c>
    </row>
    <row r="54" spans="1:12" s="27" customFormat="1" ht="358.8" x14ac:dyDescent="0.3">
      <c r="A54" s="28" t="s">
        <v>455</v>
      </c>
      <c r="B54" s="28" t="s">
        <v>456</v>
      </c>
      <c r="C54" s="25" t="s">
        <v>457</v>
      </c>
      <c r="D54" s="28" t="s">
        <v>458</v>
      </c>
      <c r="E54" s="29" t="s">
        <v>630</v>
      </c>
      <c r="F54" s="28" t="s">
        <v>459</v>
      </c>
      <c r="G54" s="25" t="s">
        <v>460</v>
      </c>
      <c r="H54" s="28" t="s">
        <v>10</v>
      </c>
      <c r="I54" s="25" t="str">
        <f>IF(ISBLANK(H54),"",VLOOKUP(H54,[5]Útmutató!$B$8:$C$11,2,FALSE))</f>
        <v>term grade</v>
      </c>
      <c r="J54" s="28" t="s">
        <v>177</v>
      </c>
      <c r="K54" s="25" t="s">
        <v>178</v>
      </c>
      <c r="L54" s="28" t="s">
        <v>461</v>
      </c>
    </row>
    <row r="55" spans="1:12" s="27" customFormat="1" ht="193.2" x14ac:dyDescent="0.3">
      <c r="A55" s="28" t="s">
        <v>462</v>
      </c>
      <c r="B55" s="28" t="s">
        <v>463</v>
      </c>
      <c r="C55" s="25" t="s">
        <v>464</v>
      </c>
      <c r="D55" s="28" t="s">
        <v>465</v>
      </c>
      <c r="E55" s="29" t="s">
        <v>631</v>
      </c>
      <c r="F55" s="28" t="s">
        <v>437</v>
      </c>
      <c r="G55" s="29" t="s">
        <v>632</v>
      </c>
      <c r="H55" s="28" t="s">
        <v>10</v>
      </c>
      <c r="I55" s="25" t="str">
        <f>IF(ISBLANK(H55),"",VLOOKUP(H55,[10]Útmutató!$B$8:$C$11,2,FALSE))</f>
        <v>term grade</v>
      </c>
      <c r="J55" s="28" t="s">
        <v>430</v>
      </c>
      <c r="K55" s="25" t="s">
        <v>431</v>
      </c>
      <c r="L55" s="28" t="s">
        <v>432</v>
      </c>
    </row>
    <row r="56" spans="1:12" s="27" customFormat="1" ht="396.75" customHeight="1" x14ac:dyDescent="0.3">
      <c r="A56" s="28" t="s">
        <v>466</v>
      </c>
      <c r="B56" s="28" t="s">
        <v>467</v>
      </c>
      <c r="C56" s="25" t="s">
        <v>468</v>
      </c>
      <c r="D56" s="28" t="s">
        <v>469</v>
      </c>
      <c r="E56" s="25" t="s">
        <v>470</v>
      </c>
      <c r="F56" s="28" t="s">
        <v>437</v>
      </c>
      <c r="G56" s="29" t="s">
        <v>628</v>
      </c>
      <c r="H56" s="28" t="s">
        <v>10</v>
      </c>
      <c r="I56" s="25" t="str">
        <f>IF(ISBLANK(H56),"",VLOOKUP(H56,[10]Útmutató!$B$8:$C$11,2,FALSE))</f>
        <v>term grade</v>
      </c>
      <c r="J56" s="28" t="s">
        <v>430</v>
      </c>
      <c r="K56" s="25" t="s">
        <v>431</v>
      </c>
      <c r="L56" s="28" t="s">
        <v>432</v>
      </c>
    </row>
    <row r="57" spans="1:12" s="27" customFormat="1" ht="259.5" customHeight="1" x14ac:dyDescent="0.3">
      <c r="A57" s="28" t="s">
        <v>471</v>
      </c>
      <c r="B57" s="28" t="s">
        <v>472</v>
      </c>
      <c r="C57" s="25" t="s">
        <v>473</v>
      </c>
      <c r="D57" s="28" t="s">
        <v>474</v>
      </c>
      <c r="E57" s="25" t="s">
        <v>475</v>
      </c>
      <c r="F57" s="28" t="s">
        <v>476</v>
      </c>
      <c r="G57" s="29" t="s">
        <v>633</v>
      </c>
      <c r="H57" s="28" t="s">
        <v>10</v>
      </c>
      <c r="I57" s="25" t="str">
        <f>IF(ISBLANK(H57),"",VLOOKUP(H57,[11]Útmutató!$B$8:$C$11,2,FALSE))</f>
        <v>term grade</v>
      </c>
      <c r="J57" s="28" t="s">
        <v>477</v>
      </c>
      <c r="K57" s="29" t="s">
        <v>478</v>
      </c>
      <c r="L57" s="28" t="s">
        <v>479</v>
      </c>
    </row>
    <row r="58" spans="1:12" s="27" customFormat="1" ht="233.4" customHeight="1" x14ac:dyDescent="0.3">
      <c r="A58" s="28" t="s">
        <v>480</v>
      </c>
      <c r="B58" s="28" t="s">
        <v>481</v>
      </c>
      <c r="C58" s="25" t="s">
        <v>482</v>
      </c>
      <c r="D58" s="28" t="s">
        <v>483</v>
      </c>
      <c r="E58" s="29" t="s">
        <v>634</v>
      </c>
      <c r="F58" s="28" t="s">
        <v>437</v>
      </c>
      <c r="G58" s="29" t="s">
        <v>628</v>
      </c>
      <c r="H58" s="28" t="s">
        <v>8</v>
      </c>
      <c r="I58" s="25" t="str">
        <f>IF(ISBLANK(H58),"",VLOOKUP(H58,[10]Útmutató!$B$8:$C$11,2,FALSE))</f>
        <v>examination</v>
      </c>
      <c r="J58" s="28" t="s">
        <v>453</v>
      </c>
      <c r="K58" s="25" t="s">
        <v>454</v>
      </c>
      <c r="L58" s="28" t="s">
        <v>432</v>
      </c>
    </row>
    <row r="59" spans="1:12" s="27" customFormat="1" ht="13.8" x14ac:dyDescent="0.3">
      <c r="A59" s="28"/>
      <c r="B59" s="28"/>
      <c r="C59" s="25"/>
      <c r="D59" s="28"/>
      <c r="E59" s="25"/>
      <c r="F59" s="28"/>
      <c r="G59" s="25"/>
      <c r="H59" s="28"/>
      <c r="I59" s="25" t="str">
        <f>IF(ISBLANK(H59),"",VLOOKUP(H59,Útmutató!$B$8:$C$11,2,FALSE))</f>
        <v/>
      </c>
      <c r="J59" s="28"/>
      <c r="K59" s="25"/>
      <c r="L59" s="28"/>
    </row>
    <row r="60" spans="1:12" s="41" customFormat="1" ht="13.8" x14ac:dyDescent="0.3">
      <c r="A60" s="57" t="s">
        <v>484</v>
      </c>
      <c r="B60" s="58"/>
      <c r="C60" s="40"/>
      <c r="D60" s="40"/>
      <c r="E60" s="40"/>
      <c r="F60" s="40"/>
      <c r="G60" s="40"/>
      <c r="H60" s="40"/>
      <c r="I60" s="40" t="str">
        <f>IF(ISBLANK(H60),"",VLOOKUP(H60,Útmutató!$B$8:$C$11,2,FALSE))</f>
        <v/>
      </c>
      <c r="J60" s="40"/>
      <c r="K60" s="40"/>
      <c r="L60" s="40"/>
    </row>
    <row r="61" spans="1:12" s="27" customFormat="1" ht="409.6" customHeight="1" x14ac:dyDescent="0.3">
      <c r="A61" s="28" t="s">
        <v>485</v>
      </c>
      <c r="B61" s="28" t="s">
        <v>425</v>
      </c>
      <c r="C61" s="25" t="s">
        <v>426</v>
      </c>
      <c r="D61" s="28" t="s">
        <v>486</v>
      </c>
      <c r="E61" s="29" t="s">
        <v>635</v>
      </c>
      <c r="F61" s="28" t="s">
        <v>487</v>
      </c>
      <c r="G61" s="25" t="s">
        <v>488</v>
      </c>
      <c r="H61" s="28" t="s">
        <v>10</v>
      </c>
      <c r="I61" s="25" t="str">
        <f>IF(ISBLANK(H61),"",VLOOKUP(H61,[5]Útmutató!$B$8:$C$11,2,FALSE))</f>
        <v>term grade</v>
      </c>
      <c r="J61" s="28" t="s">
        <v>489</v>
      </c>
      <c r="K61" s="25" t="s">
        <v>490</v>
      </c>
      <c r="L61" s="28" t="s">
        <v>491</v>
      </c>
    </row>
    <row r="62" spans="1:12" s="27" customFormat="1" ht="409.6" customHeight="1" x14ac:dyDescent="0.3">
      <c r="A62" s="28" t="s">
        <v>492</v>
      </c>
      <c r="B62" s="28" t="s">
        <v>434</v>
      </c>
      <c r="C62" s="25" t="s">
        <v>435</v>
      </c>
      <c r="D62" s="28" t="s">
        <v>493</v>
      </c>
      <c r="E62" s="25" t="s">
        <v>494</v>
      </c>
      <c r="F62" s="28" t="s">
        <v>495</v>
      </c>
      <c r="G62" s="25" t="s">
        <v>496</v>
      </c>
      <c r="H62" s="28" t="s">
        <v>10</v>
      </c>
      <c r="I62" s="25" t="str">
        <f>IF(ISBLANK(H62),"",VLOOKUP(H62,[5]Útmutató!$B$8:$C$11,2,FALSE))</f>
        <v>term grade</v>
      </c>
      <c r="J62" s="28" t="s">
        <v>489</v>
      </c>
      <c r="K62" s="25" t="s">
        <v>490</v>
      </c>
      <c r="L62" s="28" t="s">
        <v>491</v>
      </c>
    </row>
    <row r="63" spans="1:12" s="27" customFormat="1" ht="300.75" customHeight="1" x14ac:dyDescent="0.3">
      <c r="A63" s="28" t="s">
        <v>497</v>
      </c>
      <c r="B63" s="28" t="s">
        <v>498</v>
      </c>
      <c r="C63" s="25" t="s">
        <v>499</v>
      </c>
      <c r="D63" s="28" t="s">
        <v>500</v>
      </c>
      <c r="E63" s="29" t="s">
        <v>636</v>
      </c>
      <c r="F63" s="28" t="s">
        <v>437</v>
      </c>
      <c r="G63" s="29" t="s">
        <v>628</v>
      </c>
      <c r="H63" s="28" t="s">
        <v>10</v>
      </c>
      <c r="I63" s="25" t="str">
        <f>IF(ISBLANK(H63),"",VLOOKUP(H63,[10]Útmutató!$B$8:$C$11,2,FALSE))</f>
        <v>term grade</v>
      </c>
      <c r="J63" s="28" t="s">
        <v>501</v>
      </c>
      <c r="K63" s="25" t="s">
        <v>502</v>
      </c>
      <c r="L63" s="28" t="s">
        <v>432</v>
      </c>
    </row>
    <row r="64" spans="1:12" s="27" customFormat="1" ht="409.6" x14ac:dyDescent="0.3">
      <c r="A64" s="28" t="s">
        <v>503</v>
      </c>
      <c r="B64" s="28" t="s">
        <v>449</v>
      </c>
      <c r="C64" s="25" t="s">
        <v>450</v>
      </c>
      <c r="D64" s="28" t="s">
        <v>504</v>
      </c>
      <c r="E64" s="25" t="s">
        <v>505</v>
      </c>
      <c r="F64" s="28" t="s">
        <v>506</v>
      </c>
      <c r="G64" s="25" t="s">
        <v>507</v>
      </c>
      <c r="H64" s="28" t="s">
        <v>8</v>
      </c>
      <c r="I64" s="25" t="str">
        <f>IF(ISBLANK(H64),"",VLOOKUP(H64,[5]Útmutató!$B$8:$C$11,2,FALSE))</f>
        <v>examination</v>
      </c>
      <c r="J64" s="28" t="s">
        <v>78</v>
      </c>
      <c r="K64" s="25" t="s">
        <v>508</v>
      </c>
      <c r="L64" s="28" t="s">
        <v>491</v>
      </c>
    </row>
    <row r="65" spans="1:12" s="27" customFormat="1" ht="276" x14ac:dyDescent="0.3">
      <c r="A65" s="28" t="s">
        <v>509</v>
      </c>
      <c r="B65" s="28" t="s">
        <v>510</v>
      </c>
      <c r="C65" s="25" t="s">
        <v>511</v>
      </c>
      <c r="D65" s="28" t="s">
        <v>512</v>
      </c>
      <c r="E65" s="29" t="s">
        <v>637</v>
      </c>
      <c r="F65" s="28" t="s">
        <v>476</v>
      </c>
      <c r="G65" s="25" t="s">
        <v>513</v>
      </c>
      <c r="H65" s="28" t="s">
        <v>10</v>
      </c>
      <c r="I65" s="25" t="str">
        <f>IF(ISBLANK(H65),"",VLOOKUP(H65,[11]Útmutató!$B$8:$C$11,2,FALSE))</f>
        <v>term grade</v>
      </c>
      <c r="J65" s="28" t="s">
        <v>477</v>
      </c>
      <c r="K65" s="29" t="s">
        <v>638</v>
      </c>
      <c r="L65" s="28" t="s">
        <v>514</v>
      </c>
    </row>
    <row r="66" spans="1:12" s="27" customFormat="1" ht="409.6" customHeight="1" x14ac:dyDescent="0.3">
      <c r="A66" s="28" t="s">
        <v>515</v>
      </c>
      <c r="B66" s="28" t="s">
        <v>463</v>
      </c>
      <c r="C66" s="25" t="s">
        <v>464</v>
      </c>
      <c r="D66" s="28" t="s">
        <v>516</v>
      </c>
      <c r="E66" s="29" t="s">
        <v>517</v>
      </c>
      <c r="F66" s="28" t="s">
        <v>495</v>
      </c>
      <c r="G66" s="25" t="s">
        <v>518</v>
      </c>
      <c r="H66" s="28" t="s">
        <v>10</v>
      </c>
      <c r="I66" s="25" t="str">
        <f>IF(ISBLANK(H66),"",VLOOKUP(H66,[5]Útmutató!$B$8:$C$11,2,FALSE))</f>
        <v>term grade</v>
      </c>
      <c r="J66" s="28" t="s">
        <v>489</v>
      </c>
      <c r="K66" s="25" t="s">
        <v>490</v>
      </c>
      <c r="L66" s="28" t="s">
        <v>491</v>
      </c>
    </row>
    <row r="67" spans="1:12" s="27" customFormat="1" ht="351.75" customHeight="1" x14ac:dyDescent="0.3">
      <c r="A67" s="28" t="s">
        <v>519</v>
      </c>
      <c r="B67" s="28" t="s">
        <v>467</v>
      </c>
      <c r="C67" s="25" t="s">
        <v>468</v>
      </c>
      <c r="D67" s="28" t="s">
        <v>520</v>
      </c>
      <c r="E67" s="25" t="s">
        <v>521</v>
      </c>
      <c r="F67" s="28" t="s">
        <v>522</v>
      </c>
      <c r="G67" s="25" t="s">
        <v>518</v>
      </c>
      <c r="H67" s="28" t="s">
        <v>10</v>
      </c>
      <c r="I67" s="25" t="str">
        <f>IF(ISBLANK(H67),"",VLOOKUP(H67,[5]Útmutató!$B$8:$C$11,2,FALSE))</f>
        <v>term grade</v>
      </c>
      <c r="J67" s="28" t="s">
        <v>489</v>
      </c>
      <c r="K67" s="25" t="s">
        <v>490</v>
      </c>
      <c r="L67" s="28" t="s">
        <v>491</v>
      </c>
    </row>
    <row r="68" spans="1:12" s="27" customFormat="1" ht="331.2" x14ac:dyDescent="0.3">
      <c r="A68" s="28" t="s">
        <v>523</v>
      </c>
      <c r="B68" s="28" t="s">
        <v>439</v>
      </c>
      <c r="C68" s="25" t="s">
        <v>440</v>
      </c>
      <c r="D68" s="28" t="s">
        <v>524</v>
      </c>
      <c r="E68" s="25" t="s">
        <v>525</v>
      </c>
      <c r="F68" s="28" t="s">
        <v>443</v>
      </c>
      <c r="G68" s="25" t="s">
        <v>526</v>
      </c>
      <c r="H68" s="28" t="s">
        <v>10</v>
      </c>
      <c r="I68" s="25" t="str">
        <f>IF(ISBLANK(H68),"",VLOOKUP(H68,[12]Útmutató!$B$8:$C$11,2,FALSE))</f>
        <v>term grade</v>
      </c>
      <c r="J68" s="28" t="s">
        <v>445</v>
      </c>
      <c r="K68" s="25" t="s">
        <v>446</v>
      </c>
      <c r="L68" s="28" t="s">
        <v>527</v>
      </c>
    </row>
    <row r="69" spans="1:12" s="27" customFormat="1" ht="408.75" customHeight="1" x14ac:dyDescent="0.3">
      <c r="A69" s="28" t="s">
        <v>528</v>
      </c>
      <c r="B69" s="28" t="s">
        <v>481</v>
      </c>
      <c r="C69" s="25" t="s">
        <v>482</v>
      </c>
      <c r="D69" s="28" t="s">
        <v>529</v>
      </c>
      <c r="E69" s="25" t="s">
        <v>530</v>
      </c>
      <c r="F69" s="28" t="s">
        <v>531</v>
      </c>
      <c r="G69" s="25" t="s">
        <v>518</v>
      </c>
      <c r="H69" s="28" t="s">
        <v>8</v>
      </c>
      <c r="I69" s="25" t="str">
        <f>IF(ISBLANK(H69),"",VLOOKUP(H69,[5]Útmutató!$B$8:$C$11,2,FALSE))</f>
        <v>examination</v>
      </c>
      <c r="J69" s="28" t="s">
        <v>489</v>
      </c>
      <c r="K69" s="25" t="s">
        <v>490</v>
      </c>
      <c r="L69" s="28" t="s">
        <v>491</v>
      </c>
    </row>
    <row r="70" spans="1:12" s="27" customFormat="1" ht="13.8" x14ac:dyDescent="0.3">
      <c r="A70" s="28"/>
      <c r="B70" s="28"/>
      <c r="C70" s="25"/>
      <c r="D70" s="28"/>
      <c r="E70" s="25"/>
      <c r="F70" s="28"/>
      <c r="G70" s="25"/>
      <c r="H70" s="28"/>
      <c r="I70" s="25" t="str">
        <f>IF(ISBLANK(H70),"",VLOOKUP(H70,Útmutató!$B$8:$C$11,2,FALSE))</f>
        <v/>
      </c>
      <c r="J70" s="28"/>
      <c r="K70" s="25"/>
      <c r="L70" s="28"/>
    </row>
    <row r="71" spans="1:12" s="41" customFormat="1" ht="13.8" x14ac:dyDescent="0.3">
      <c r="A71" s="57" t="s">
        <v>532</v>
      </c>
      <c r="B71" s="58"/>
      <c r="C71" s="40"/>
      <c r="D71" s="40"/>
      <c r="E71" s="40"/>
      <c r="F71" s="40"/>
      <c r="G71" s="40"/>
      <c r="H71" s="40"/>
      <c r="I71" s="40"/>
      <c r="J71" s="40"/>
      <c r="K71" s="40"/>
      <c r="L71" s="40"/>
    </row>
    <row r="72" spans="1:12" s="27" customFormat="1" ht="408.75" customHeight="1" x14ac:dyDescent="0.3">
      <c r="A72" s="28" t="s">
        <v>533</v>
      </c>
      <c r="B72" s="28" t="s">
        <v>425</v>
      </c>
      <c r="C72" s="25" t="s">
        <v>426</v>
      </c>
      <c r="D72" s="28" t="s">
        <v>534</v>
      </c>
      <c r="E72" s="25" t="s">
        <v>535</v>
      </c>
      <c r="F72" s="28" t="s">
        <v>536</v>
      </c>
      <c r="G72" s="25" t="s">
        <v>537</v>
      </c>
      <c r="H72" s="28" t="s">
        <v>10</v>
      </c>
      <c r="I72" s="25" t="str">
        <f>IF(ISBLANK(H72),"",VLOOKUP(H72,[11]Útmutató!$B$8:$C$11,2,FALSE))</f>
        <v>term grade</v>
      </c>
      <c r="J72" s="28" t="s">
        <v>538</v>
      </c>
      <c r="K72" s="25" t="s">
        <v>539</v>
      </c>
      <c r="L72" s="28" t="s">
        <v>540</v>
      </c>
    </row>
    <row r="73" spans="1:12" s="27" customFormat="1" ht="378.75" customHeight="1" x14ac:dyDescent="0.3">
      <c r="A73" s="28" t="s">
        <v>541</v>
      </c>
      <c r="B73" s="28" t="s">
        <v>434</v>
      </c>
      <c r="C73" s="25" t="s">
        <v>435</v>
      </c>
      <c r="D73" s="28" t="s">
        <v>542</v>
      </c>
      <c r="E73" s="25" t="s">
        <v>543</v>
      </c>
      <c r="F73" s="28" t="s">
        <v>544</v>
      </c>
      <c r="G73" s="25" t="s">
        <v>545</v>
      </c>
      <c r="H73" s="28" t="s">
        <v>10</v>
      </c>
      <c r="I73" s="25" t="str">
        <f>IF(ISBLANK(H73),"",VLOOKUP(H73,[11]Útmutató!$B$8:$C$11,2,FALSE))</f>
        <v>term grade</v>
      </c>
      <c r="J73" s="28" t="s">
        <v>538</v>
      </c>
      <c r="K73" s="25" t="s">
        <v>539</v>
      </c>
      <c r="L73" s="28" t="s">
        <v>540</v>
      </c>
    </row>
    <row r="74" spans="1:12" s="27" customFormat="1" ht="193.2" x14ac:dyDescent="0.3">
      <c r="A74" s="28" t="s">
        <v>497</v>
      </c>
      <c r="B74" s="28" t="s">
        <v>498</v>
      </c>
      <c r="C74" s="25" t="s">
        <v>499</v>
      </c>
      <c r="D74" s="28" t="s">
        <v>500</v>
      </c>
      <c r="E74" s="25" t="s">
        <v>639</v>
      </c>
      <c r="F74" s="28" t="s">
        <v>437</v>
      </c>
      <c r="G74" s="25" t="s">
        <v>640</v>
      </c>
      <c r="H74" s="28" t="s">
        <v>10</v>
      </c>
      <c r="I74" s="25" t="str">
        <f>IF(ISBLANK(H74),"",VLOOKUP(H74,[10]Útmutató!$B$8:$C$11,2,FALSE))</f>
        <v>term grade</v>
      </c>
      <c r="J74" s="28" t="s">
        <v>501</v>
      </c>
      <c r="K74" s="25" t="s">
        <v>502</v>
      </c>
      <c r="L74" s="28" t="s">
        <v>432</v>
      </c>
    </row>
    <row r="75" spans="1:12" s="27" customFormat="1" ht="409.6" customHeight="1" x14ac:dyDescent="0.3">
      <c r="A75" s="28" t="s">
        <v>546</v>
      </c>
      <c r="B75" s="28" t="s">
        <v>449</v>
      </c>
      <c r="C75" s="25" t="s">
        <v>450</v>
      </c>
      <c r="D75" s="28" t="s">
        <v>547</v>
      </c>
      <c r="E75" s="25" t="s">
        <v>548</v>
      </c>
      <c r="F75" s="28" t="s">
        <v>549</v>
      </c>
      <c r="G75" s="25" t="s">
        <v>537</v>
      </c>
      <c r="H75" s="28" t="s">
        <v>8</v>
      </c>
      <c r="I75" s="25" t="str">
        <f>IF(ISBLANK(H75),"",VLOOKUP(H75,[11]Útmutató!$B$8:$C$11,2,FALSE))</f>
        <v>examination</v>
      </c>
      <c r="J75" s="28" t="s">
        <v>550</v>
      </c>
      <c r="K75" s="25" t="s">
        <v>551</v>
      </c>
      <c r="L75" s="28" t="s">
        <v>540</v>
      </c>
    </row>
    <row r="76" spans="1:12" s="27" customFormat="1" ht="409.6" customHeight="1" x14ac:dyDescent="0.3">
      <c r="A76" s="28" t="s">
        <v>455</v>
      </c>
      <c r="B76" s="28" t="s">
        <v>456</v>
      </c>
      <c r="C76" s="25" t="s">
        <v>457</v>
      </c>
      <c r="D76" s="28" t="s">
        <v>458</v>
      </c>
      <c r="E76" s="29" t="s">
        <v>641</v>
      </c>
      <c r="F76" s="28" t="s">
        <v>552</v>
      </c>
      <c r="G76" s="25" t="s">
        <v>553</v>
      </c>
      <c r="H76" s="28" t="s">
        <v>10</v>
      </c>
      <c r="I76" s="25" t="str">
        <f>IF(ISBLANK(H76),"",VLOOKUP(H76,[5]Útmutató!$B$8:$C$11,2,FALSE))</f>
        <v>term grade</v>
      </c>
      <c r="J76" s="28" t="s">
        <v>177</v>
      </c>
      <c r="K76" s="25" t="s">
        <v>178</v>
      </c>
      <c r="L76" s="28" t="s">
        <v>554</v>
      </c>
    </row>
    <row r="77" spans="1:12" s="27" customFormat="1" ht="254.25" customHeight="1" x14ac:dyDescent="0.3">
      <c r="A77" s="28" t="s">
        <v>555</v>
      </c>
      <c r="B77" s="28" t="s">
        <v>463</v>
      </c>
      <c r="C77" s="25" t="s">
        <v>464</v>
      </c>
      <c r="D77" s="28" t="s">
        <v>556</v>
      </c>
      <c r="E77" s="25" t="s">
        <v>557</v>
      </c>
      <c r="F77" s="28" t="s">
        <v>558</v>
      </c>
      <c r="G77" s="25" t="s">
        <v>537</v>
      </c>
      <c r="H77" s="28" t="s">
        <v>10</v>
      </c>
      <c r="I77" s="25" t="str">
        <f>IF(ISBLANK(H77),"",VLOOKUP(H77,[11]Útmutató!$B$8:$C$11,2,FALSE))</f>
        <v>term grade</v>
      </c>
      <c r="J77" s="28" t="s">
        <v>538</v>
      </c>
      <c r="K77" s="25" t="s">
        <v>539</v>
      </c>
      <c r="L77" s="28" t="s">
        <v>540</v>
      </c>
    </row>
    <row r="78" spans="1:12" s="27" customFormat="1" ht="409.6" x14ac:dyDescent="0.3">
      <c r="A78" s="28" t="s">
        <v>559</v>
      </c>
      <c r="B78" s="28" t="s">
        <v>467</v>
      </c>
      <c r="C78" s="25" t="s">
        <v>468</v>
      </c>
      <c r="D78" s="28" t="s">
        <v>560</v>
      </c>
      <c r="E78" s="25" t="s">
        <v>561</v>
      </c>
      <c r="F78" s="28" t="s">
        <v>549</v>
      </c>
      <c r="G78" s="25" t="s">
        <v>537</v>
      </c>
      <c r="H78" s="28" t="s">
        <v>10</v>
      </c>
      <c r="I78" s="25" t="str">
        <f>IF(ISBLANK(H78),"",VLOOKUP(H78,[11]Útmutató!$B$8:$C$11,2,FALSE))</f>
        <v>term grade</v>
      </c>
      <c r="J78" s="28" t="s">
        <v>538</v>
      </c>
      <c r="K78" s="25" t="s">
        <v>539</v>
      </c>
      <c r="L78" s="28" t="s">
        <v>562</v>
      </c>
    </row>
    <row r="79" spans="1:12" s="27" customFormat="1" ht="331.2" x14ac:dyDescent="0.3">
      <c r="A79" s="28" t="s">
        <v>523</v>
      </c>
      <c r="B79" s="28" t="s">
        <v>439</v>
      </c>
      <c r="C79" s="25" t="s">
        <v>440</v>
      </c>
      <c r="D79" s="28" t="s">
        <v>524</v>
      </c>
      <c r="E79" s="25" t="s">
        <v>525</v>
      </c>
      <c r="F79" s="28" t="s">
        <v>443</v>
      </c>
      <c r="G79" s="25" t="s">
        <v>563</v>
      </c>
      <c r="H79" s="28" t="s">
        <v>10</v>
      </c>
      <c r="I79" s="25" t="str">
        <f>IF(ISBLANK(H79),"",VLOOKUP(H79,[12]Útmutató!$B$8:$C$11,2,FALSE))</f>
        <v>term grade</v>
      </c>
      <c r="J79" s="28" t="s">
        <v>445</v>
      </c>
      <c r="K79" s="25" t="s">
        <v>446</v>
      </c>
      <c r="L79" s="28" t="s">
        <v>527</v>
      </c>
    </row>
    <row r="80" spans="1:12" s="27" customFormat="1" ht="409.6" x14ac:dyDescent="0.3">
      <c r="A80" s="28" t="s">
        <v>564</v>
      </c>
      <c r="B80" s="28" t="s">
        <v>481</v>
      </c>
      <c r="C80" s="25" t="s">
        <v>482</v>
      </c>
      <c r="D80" s="28" t="s">
        <v>565</v>
      </c>
      <c r="E80" s="29" t="s">
        <v>566</v>
      </c>
      <c r="F80" s="28" t="s">
        <v>567</v>
      </c>
      <c r="G80" s="25" t="s">
        <v>537</v>
      </c>
      <c r="H80" s="28" t="s">
        <v>8</v>
      </c>
      <c r="I80" s="25" t="str">
        <f>IF(ISBLANK(H80),"",VLOOKUP(H80,[11]Útmutató!$B$8:$C$11,2,FALSE))</f>
        <v>examination</v>
      </c>
      <c r="J80" s="28" t="s">
        <v>550</v>
      </c>
      <c r="K80" s="25" t="s">
        <v>551</v>
      </c>
      <c r="L80" s="28" t="s">
        <v>540</v>
      </c>
    </row>
    <row r="81" spans="1:12" s="27" customFormat="1" ht="13.8" x14ac:dyDescent="0.3">
      <c r="A81" s="28"/>
      <c r="B81" s="28"/>
      <c r="C81" s="25"/>
      <c r="D81" s="28"/>
      <c r="E81" s="25"/>
      <c r="F81" s="28"/>
      <c r="G81" s="25"/>
      <c r="H81" s="28"/>
      <c r="I81" s="25"/>
      <c r="J81" s="28"/>
      <c r="K81" s="25"/>
      <c r="L81" s="28"/>
    </row>
    <row r="82" spans="1:12" s="41" customFormat="1" ht="13.8" x14ac:dyDescent="0.3">
      <c r="A82" s="57" t="s">
        <v>568</v>
      </c>
      <c r="B82" s="58"/>
      <c r="C82" s="40"/>
      <c r="D82" s="40"/>
      <c r="E82" s="40"/>
      <c r="F82" s="40"/>
      <c r="G82" s="40"/>
      <c r="H82" s="40"/>
      <c r="I82" s="40"/>
      <c r="J82" s="40"/>
      <c r="K82" s="40"/>
      <c r="L82" s="40"/>
    </row>
    <row r="83" spans="1:12" s="27" customFormat="1" ht="409.6" x14ac:dyDescent="0.3">
      <c r="A83" s="28" t="s">
        <v>569</v>
      </c>
      <c r="B83" s="28" t="s">
        <v>425</v>
      </c>
      <c r="C83" s="25" t="s">
        <v>426</v>
      </c>
      <c r="D83" s="28" t="s">
        <v>570</v>
      </c>
      <c r="E83" s="25" t="s">
        <v>642</v>
      </c>
      <c r="F83" s="28" t="s">
        <v>571</v>
      </c>
      <c r="G83" s="25" t="s">
        <v>643</v>
      </c>
      <c r="H83" s="28" t="s">
        <v>10</v>
      </c>
      <c r="I83" s="25" t="str">
        <f>IF(ISBLANK(H83),"",VLOOKUP(H83,[12]Útmutató!$B$8:$C$11,2,FALSE))</f>
        <v>term grade</v>
      </c>
      <c r="J83" s="28" t="s">
        <v>572</v>
      </c>
      <c r="K83" s="25" t="s">
        <v>573</v>
      </c>
      <c r="L83" s="28" t="s">
        <v>447</v>
      </c>
    </row>
    <row r="84" spans="1:12" s="27" customFormat="1" ht="409.6" x14ac:dyDescent="0.3">
      <c r="A84" s="28" t="s">
        <v>574</v>
      </c>
      <c r="B84" s="28" t="s">
        <v>434</v>
      </c>
      <c r="C84" s="25" t="s">
        <v>435</v>
      </c>
      <c r="D84" s="28" t="s">
        <v>575</v>
      </c>
      <c r="E84" s="25" t="s">
        <v>576</v>
      </c>
      <c r="F84" s="28" t="s">
        <v>571</v>
      </c>
      <c r="G84" s="25" t="s">
        <v>577</v>
      </c>
      <c r="H84" s="28" t="s">
        <v>10</v>
      </c>
      <c r="I84" s="25" t="str">
        <f>IF(ISBLANK(H84),"",VLOOKUP(H84,[12]Útmutató!$B$8:$C$11,2,FALSE))</f>
        <v>term grade</v>
      </c>
      <c r="J84" s="28" t="s">
        <v>572</v>
      </c>
      <c r="K84" s="25" t="s">
        <v>573</v>
      </c>
      <c r="L84" s="28" t="s">
        <v>447</v>
      </c>
    </row>
    <row r="85" spans="1:12" s="27" customFormat="1" ht="193.2" x14ac:dyDescent="0.3">
      <c r="A85" s="28" t="s">
        <v>497</v>
      </c>
      <c r="B85" s="28" t="s">
        <v>498</v>
      </c>
      <c r="C85" s="25" t="s">
        <v>499</v>
      </c>
      <c r="D85" s="28" t="s">
        <v>500</v>
      </c>
      <c r="E85" s="25" t="s">
        <v>639</v>
      </c>
      <c r="F85" s="28" t="s">
        <v>437</v>
      </c>
      <c r="G85" s="25" t="s">
        <v>640</v>
      </c>
      <c r="H85" s="28" t="s">
        <v>10</v>
      </c>
      <c r="I85" s="25" t="str">
        <f>IF(ISBLANK(H85),"",VLOOKUP(H85,[10]Útmutató!$B$8:$C$11,2,FALSE))</f>
        <v>term grade</v>
      </c>
      <c r="J85" s="28" t="s">
        <v>501</v>
      </c>
      <c r="K85" s="25" t="s">
        <v>502</v>
      </c>
      <c r="L85" s="28" t="s">
        <v>432</v>
      </c>
    </row>
    <row r="86" spans="1:12" s="27" customFormat="1" ht="409.6" x14ac:dyDescent="0.3">
      <c r="A86" s="28" t="s">
        <v>578</v>
      </c>
      <c r="B86" s="28" t="s">
        <v>449</v>
      </c>
      <c r="C86" s="25" t="s">
        <v>450</v>
      </c>
      <c r="D86" s="28" t="s">
        <v>579</v>
      </c>
      <c r="E86" s="25" t="s">
        <v>580</v>
      </c>
      <c r="F86" s="28" t="s">
        <v>644</v>
      </c>
      <c r="G86" s="25" t="s">
        <v>581</v>
      </c>
      <c r="H86" s="28" t="s">
        <v>8</v>
      </c>
      <c r="I86" s="25" t="str">
        <f>IF(ISBLANK(H86),"",VLOOKUP(H86,[12]Útmutató!$B$8:$C$11,2,FALSE))</f>
        <v>examination</v>
      </c>
      <c r="J86" s="28" t="s">
        <v>582</v>
      </c>
      <c r="K86" s="25" t="s">
        <v>583</v>
      </c>
      <c r="L86" s="28" t="s">
        <v>447</v>
      </c>
    </row>
    <row r="87" spans="1:12" s="27" customFormat="1" ht="358.8" x14ac:dyDescent="0.3">
      <c r="A87" s="28" t="s">
        <v>455</v>
      </c>
      <c r="B87" s="28" t="s">
        <v>456</v>
      </c>
      <c r="C87" s="25" t="s">
        <v>457</v>
      </c>
      <c r="D87" s="28" t="s">
        <v>458</v>
      </c>
      <c r="E87" s="25" t="s">
        <v>584</v>
      </c>
      <c r="F87" s="28" t="s">
        <v>585</v>
      </c>
      <c r="G87" s="25" t="s">
        <v>460</v>
      </c>
      <c r="H87" s="28" t="s">
        <v>10</v>
      </c>
      <c r="I87" s="25" t="str">
        <f>IF(ISBLANK(H87),"",VLOOKUP(H87,[5]Útmutató!$B$8:$C$11,2,FALSE))</f>
        <v>term grade</v>
      </c>
      <c r="J87" s="28" t="s">
        <v>177</v>
      </c>
      <c r="K87" s="25" t="s">
        <v>178</v>
      </c>
      <c r="L87" s="28" t="s">
        <v>554</v>
      </c>
    </row>
    <row r="88" spans="1:12" s="27" customFormat="1" ht="409.6" x14ac:dyDescent="0.3">
      <c r="A88" s="28" t="s">
        <v>586</v>
      </c>
      <c r="B88" s="28" t="s">
        <v>463</v>
      </c>
      <c r="C88" s="25" t="s">
        <v>464</v>
      </c>
      <c r="D88" s="28" t="s">
        <v>587</v>
      </c>
      <c r="E88" s="25" t="s">
        <v>588</v>
      </c>
      <c r="F88" s="28" t="s">
        <v>589</v>
      </c>
      <c r="G88" s="25" t="s">
        <v>590</v>
      </c>
      <c r="H88" s="28" t="s">
        <v>10</v>
      </c>
      <c r="I88" s="25" t="str">
        <f>IF(ISBLANK(H88),"",VLOOKUP(H88,[12]Útmutató!$B$8:$C$11,2,FALSE))</f>
        <v>term grade</v>
      </c>
      <c r="J88" s="28" t="s">
        <v>572</v>
      </c>
      <c r="K88" s="25" t="s">
        <v>573</v>
      </c>
      <c r="L88" s="28" t="s">
        <v>447</v>
      </c>
    </row>
    <row r="89" spans="1:12" s="27" customFormat="1" ht="409.6" x14ac:dyDescent="0.3">
      <c r="A89" s="28" t="s">
        <v>591</v>
      </c>
      <c r="B89" s="28" t="s">
        <v>467</v>
      </c>
      <c r="C89" s="25" t="s">
        <v>468</v>
      </c>
      <c r="D89" s="28" t="s">
        <v>592</v>
      </c>
      <c r="E89" s="29" t="s">
        <v>645</v>
      </c>
      <c r="F89" s="28" t="s">
        <v>593</v>
      </c>
      <c r="G89" s="25" t="s">
        <v>594</v>
      </c>
      <c r="H89" s="28" t="s">
        <v>10</v>
      </c>
      <c r="I89" s="25" t="str">
        <f>IF(ISBLANK(H89),"",VLOOKUP(H89,[12]Útmutató!$B$8:$C$11,2,FALSE))</f>
        <v>term grade</v>
      </c>
      <c r="J89" s="28" t="s">
        <v>572</v>
      </c>
      <c r="K89" s="25" t="s">
        <v>573</v>
      </c>
      <c r="L89" s="28" t="s">
        <v>447</v>
      </c>
    </row>
    <row r="90" spans="1:12" s="27" customFormat="1" ht="193.2" x14ac:dyDescent="0.3">
      <c r="A90" s="28" t="s">
        <v>471</v>
      </c>
      <c r="B90" s="28" t="s">
        <v>472</v>
      </c>
      <c r="C90" s="25" t="s">
        <v>473</v>
      </c>
      <c r="D90" s="28" t="s">
        <v>474</v>
      </c>
      <c r="E90" s="25" t="s">
        <v>475</v>
      </c>
      <c r="F90" s="28" t="s">
        <v>476</v>
      </c>
      <c r="G90" s="25" t="s">
        <v>646</v>
      </c>
      <c r="H90" s="28" t="s">
        <v>10</v>
      </c>
      <c r="I90" s="25" t="str">
        <f>IF(ISBLANK(H90),"",VLOOKUP(H90,[11]Útmutató!$B$8:$C$11,2,FALSE))</f>
        <v>term grade</v>
      </c>
      <c r="J90" s="28" t="s">
        <v>477</v>
      </c>
      <c r="K90" s="25" t="s">
        <v>595</v>
      </c>
      <c r="L90" s="28" t="s">
        <v>479</v>
      </c>
    </row>
    <row r="91" spans="1:12" s="27" customFormat="1" ht="409.6" x14ac:dyDescent="0.3">
      <c r="A91" s="28" t="s">
        <v>596</v>
      </c>
      <c r="B91" s="28" t="s">
        <v>481</v>
      </c>
      <c r="C91" s="25" t="s">
        <v>482</v>
      </c>
      <c r="D91" s="28" t="s">
        <v>597</v>
      </c>
      <c r="E91" s="25" t="s">
        <v>598</v>
      </c>
      <c r="F91" s="28" t="s">
        <v>599</v>
      </c>
      <c r="G91" s="25" t="s">
        <v>600</v>
      </c>
      <c r="H91" s="28" t="s">
        <v>8</v>
      </c>
      <c r="I91" s="25" t="str">
        <f>IF(ISBLANK(H91),"",VLOOKUP(H91,[12]Útmutató!$B$8:$C$11,2,FALSE))</f>
        <v>examination</v>
      </c>
      <c r="J91" s="28" t="s">
        <v>582</v>
      </c>
      <c r="K91" s="25" t="s">
        <v>583</v>
      </c>
      <c r="L91" s="28" t="s">
        <v>447</v>
      </c>
    </row>
    <row r="92" spans="1:12" s="27" customFormat="1" ht="33.75" customHeight="1" x14ac:dyDescent="0.3"/>
    <row r="93" spans="1:12" s="27" customFormat="1" ht="33.75" customHeight="1" x14ac:dyDescent="0.3"/>
    <row r="94" spans="1:12" s="27" customFormat="1" ht="33.75" customHeight="1" x14ac:dyDescent="0.3"/>
    <row r="95" spans="1:12" s="27" customFormat="1" ht="33.75" customHeight="1" x14ac:dyDescent="0.3"/>
    <row r="96" spans="1:12" s="27" customFormat="1" ht="33.75" customHeight="1" x14ac:dyDescent="0.3"/>
    <row r="97" spans="1:12" s="27" customFormat="1" ht="33.75" customHeight="1" x14ac:dyDescent="0.3"/>
    <row r="98" spans="1:12" s="27" customFormat="1" ht="33.75" customHeight="1" x14ac:dyDescent="0.3"/>
    <row r="99" spans="1:12" s="27" customFormat="1" ht="33.75" customHeight="1" x14ac:dyDescent="0.3"/>
    <row r="100" spans="1:12" s="27" customFormat="1" ht="33.75" customHeight="1" x14ac:dyDescent="0.3"/>
    <row r="101" spans="1:12" s="27" customFormat="1" ht="33.75" customHeight="1" x14ac:dyDescent="0.3"/>
    <row r="102" spans="1:12" s="27" customFormat="1" ht="33.75" customHeight="1" x14ac:dyDescent="0.3"/>
    <row r="103" spans="1:12" s="27" customFormat="1" ht="33.75" customHeight="1" x14ac:dyDescent="0.3"/>
    <row r="104" spans="1:12" s="27" customFormat="1" ht="33.75" customHeight="1" x14ac:dyDescent="0.3"/>
    <row r="105" spans="1:12" s="27" customFormat="1" ht="33.75" customHeight="1" x14ac:dyDescent="0.3"/>
    <row r="106" spans="1:12" s="27" customFormat="1" ht="33.75" customHeight="1" x14ac:dyDescent="0.3"/>
    <row r="107" spans="1:12" ht="33.75" customHeight="1" x14ac:dyDescent="0.3">
      <c r="A107" s="27"/>
      <c r="B107" s="27"/>
      <c r="C107" s="27"/>
      <c r="D107" s="27"/>
      <c r="E107" s="27"/>
      <c r="F107" s="27"/>
      <c r="G107" s="27"/>
      <c r="H107" s="27"/>
      <c r="I107" s="27"/>
      <c r="J107" s="27"/>
      <c r="K107" s="27"/>
      <c r="L107" s="27"/>
    </row>
    <row r="108" spans="1:12" ht="33.75" customHeight="1" x14ac:dyDescent="0.3">
      <c r="A108" s="27"/>
      <c r="B108" s="27"/>
      <c r="C108" s="27"/>
      <c r="D108" s="27"/>
      <c r="E108" s="27"/>
      <c r="F108" s="27"/>
      <c r="G108" s="27"/>
      <c r="H108" s="27"/>
      <c r="I108" s="27"/>
      <c r="J108" s="27"/>
      <c r="K108" s="27"/>
      <c r="L108" s="27"/>
    </row>
    <row r="109" spans="1:12" ht="33.75" customHeight="1" x14ac:dyDescent="0.3">
      <c r="A109" s="27"/>
      <c r="B109" s="27"/>
      <c r="C109" s="27"/>
      <c r="D109" s="27"/>
      <c r="E109" s="27"/>
      <c r="F109" s="27"/>
      <c r="G109" s="27"/>
      <c r="H109" s="27"/>
      <c r="I109" s="27"/>
      <c r="J109" s="27"/>
      <c r="K109" s="27"/>
      <c r="L109" s="27"/>
    </row>
    <row r="110" spans="1:12" ht="33.75" customHeight="1" x14ac:dyDescent="0.3">
      <c r="A110" s="27"/>
      <c r="B110" s="27"/>
      <c r="C110" s="27"/>
      <c r="D110" s="27"/>
      <c r="E110" s="27"/>
      <c r="F110" s="27"/>
      <c r="G110" s="27"/>
      <c r="H110" s="27"/>
      <c r="I110" s="27"/>
      <c r="J110" s="27"/>
      <c r="K110" s="27"/>
      <c r="L110" s="27"/>
    </row>
    <row r="111" spans="1:12" ht="33.75" customHeight="1" x14ac:dyDescent="0.3">
      <c r="A111" s="27"/>
      <c r="B111" s="27"/>
      <c r="C111" s="27"/>
      <c r="D111" s="27"/>
      <c r="E111" s="27"/>
      <c r="F111" s="27"/>
      <c r="G111" s="27"/>
      <c r="H111" s="27"/>
      <c r="I111" s="27"/>
      <c r="J111" s="27"/>
      <c r="K111" s="27"/>
      <c r="L111" s="27"/>
    </row>
    <row r="112" spans="1:12" ht="33.75" customHeight="1" x14ac:dyDescent="0.3">
      <c r="A112" s="27"/>
      <c r="B112" s="27"/>
      <c r="C112" s="27"/>
      <c r="D112" s="27"/>
      <c r="E112" s="27"/>
      <c r="F112" s="27"/>
      <c r="G112" s="27"/>
      <c r="H112" s="27"/>
      <c r="I112" s="27"/>
      <c r="J112" s="27"/>
      <c r="K112" s="27"/>
      <c r="L112" s="27"/>
    </row>
    <row r="113" spans="1:12" ht="33.75" customHeight="1" x14ac:dyDescent="0.3">
      <c r="A113" s="27"/>
      <c r="B113" s="27"/>
      <c r="C113" s="27"/>
      <c r="D113" s="27"/>
      <c r="E113" s="27"/>
      <c r="F113" s="27"/>
      <c r="G113" s="27"/>
      <c r="H113" s="27"/>
      <c r="I113" s="27"/>
      <c r="J113" s="27"/>
      <c r="K113" s="27"/>
      <c r="L113" s="27"/>
    </row>
    <row r="114" spans="1:12" ht="33.75" customHeight="1" x14ac:dyDescent="0.3">
      <c r="A114" s="27"/>
      <c r="B114" s="27"/>
      <c r="C114" s="27"/>
      <c r="D114" s="27"/>
      <c r="E114" s="27"/>
      <c r="F114" s="27"/>
      <c r="G114" s="27"/>
      <c r="H114" s="27"/>
      <c r="I114" s="27"/>
      <c r="J114" s="27"/>
      <c r="K114" s="27"/>
      <c r="L114" s="27"/>
    </row>
    <row r="115" spans="1:12" ht="33.75" customHeight="1" x14ac:dyDescent="0.3">
      <c r="A115" s="27"/>
      <c r="B115" s="27"/>
      <c r="C115" s="27"/>
      <c r="D115" s="27"/>
      <c r="E115" s="27"/>
      <c r="F115" s="27"/>
      <c r="G115" s="27"/>
      <c r="H115" s="27"/>
      <c r="I115" s="27"/>
      <c r="J115" s="27"/>
      <c r="K115" s="27"/>
      <c r="L115" s="27"/>
    </row>
    <row r="116" spans="1:12" ht="33.75" customHeight="1" x14ac:dyDescent="0.3">
      <c r="A116" s="27"/>
      <c r="B116" s="27"/>
      <c r="C116" s="27"/>
      <c r="D116" s="27"/>
      <c r="E116" s="27"/>
      <c r="F116" s="27"/>
      <c r="G116" s="27"/>
      <c r="H116" s="27"/>
      <c r="I116" s="27"/>
      <c r="J116" s="27"/>
      <c r="K116" s="27"/>
      <c r="L116" s="27"/>
    </row>
    <row r="117" spans="1:12" ht="33.75" customHeight="1" x14ac:dyDescent="0.3">
      <c r="A117" s="27"/>
      <c r="B117" s="27"/>
      <c r="C117" s="27"/>
      <c r="D117" s="27"/>
      <c r="E117" s="27"/>
      <c r="F117" s="27"/>
      <c r="G117" s="27"/>
      <c r="H117" s="27"/>
      <c r="I117" s="27"/>
      <c r="J117" s="27"/>
      <c r="K117" s="27"/>
      <c r="L117" s="27"/>
    </row>
    <row r="118" spans="1:12" ht="33.75" customHeight="1" x14ac:dyDescent="0.3">
      <c r="A118" s="27"/>
      <c r="B118" s="27"/>
      <c r="C118" s="27"/>
      <c r="D118" s="27"/>
      <c r="E118" s="27"/>
      <c r="F118" s="27"/>
      <c r="G118" s="27"/>
      <c r="H118" s="27"/>
      <c r="I118" s="27"/>
      <c r="J118" s="27"/>
      <c r="K118" s="27"/>
      <c r="L118" s="27"/>
    </row>
    <row r="119" spans="1:12" ht="33.75" customHeight="1" x14ac:dyDescent="0.3">
      <c r="A119" s="27"/>
      <c r="B119" s="27"/>
      <c r="C119" s="27"/>
      <c r="D119" s="27"/>
      <c r="E119" s="27"/>
      <c r="F119" s="27"/>
      <c r="G119" s="27"/>
      <c r="H119" s="27"/>
      <c r="I119" s="27"/>
      <c r="J119" s="27"/>
      <c r="K119" s="27"/>
      <c r="L119" s="27"/>
    </row>
    <row r="120" spans="1:12" ht="33.75" customHeight="1" x14ac:dyDescent="0.3">
      <c r="A120" s="27"/>
      <c r="B120" s="27"/>
      <c r="C120" s="27"/>
      <c r="D120" s="27"/>
      <c r="E120" s="27"/>
      <c r="F120" s="27"/>
      <c r="G120" s="27"/>
      <c r="H120" s="27"/>
      <c r="I120" s="27"/>
      <c r="J120" s="27"/>
      <c r="K120" s="27"/>
      <c r="L120" s="27"/>
    </row>
    <row r="121" spans="1:12" ht="33.75" customHeight="1" x14ac:dyDescent="0.3">
      <c r="A121" s="27"/>
      <c r="B121" s="27"/>
      <c r="C121" s="27"/>
      <c r="D121" s="27"/>
      <c r="E121" s="27"/>
      <c r="F121" s="27"/>
      <c r="G121" s="27"/>
      <c r="H121" s="27"/>
      <c r="I121" s="27"/>
      <c r="J121" s="27"/>
      <c r="K121" s="27"/>
      <c r="L121" s="27"/>
    </row>
    <row r="122" spans="1:12" ht="33.75" customHeight="1" x14ac:dyDescent="0.3">
      <c r="A122" s="27"/>
      <c r="B122" s="27"/>
      <c r="C122" s="27"/>
      <c r="D122" s="27"/>
      <c r="E122" s="27"/>
      <c r="F122" s="27"/>
      <c r="G122" s="27"/>
      <c r="H122" s="27"/>
      <c r="I122" s="27"/>
      <c r="J122" s="27"/>
      <c r="K122" s="27"/>
      <c r="L122" s="27"/>
    </row>
    <row r="123" spans="1:12" ht="33.75" customHeight="1" x14ac:dyDescent="0.3">
      <c r="A123" s="27"/>
      <c r="B123" s="27"/>
      <c r="C123" s="27"/>
      <c r="D123" s="27"/>
      <c r="E123" s="27"/>
      <c r="F123" s="27"/>
      <c r="G123" s="27"/>
      <c r="H123" s="27"/>
      <c r="I123" s="27"/>
      <c r="J123" s="27"/>
      <c r="K123" s="27"/>
      <c r="L123" s="27"/>
    </row>
    <row r="124" spans="1:12" ht="33.75" customHeight="1" x14ac:dyDescent="0.3">
      <c r="A124" s="27"/>
      <c r="B124" s="27"/>
      <c r="C124" s="27"/>
      <c r="D124" s="27"/>
      <c r="E124" s="27"/>
      <c r="F124" s="27"/>
      <c r="G124" s="27"/>
      <c r="H124" s="27"/>
      <c r="I124" s="27"/>
      <c r="J124" s="27"/>
      <c r="K124" s="27"/>
      <c r="L124" s="27"/>
    </row>
    <row r="125" spans="1:12" ht="33.75" customHeight="1" x14ac:dyDescent="0.3">
      <c r="A125" s="27"/>
      <c r="B125" s="27"/>
      <c r="C125" s="27"/>
      <c r="D125" s="27"/>
      <c r="E125" s="27"/>
      <c r="F125" s="27"/>
      <c r="G125" s="27"/>
      <c r="H125" s="27"/>
      <c r="I125" s="27"/>
      <c r="J125" s="27"/>
      <c r="K125" s="27"/>
      <c r="L125" s="27"/>
    </row>
    <row r="126" spans="1:12" ht="33.75" customHeight="1" x14ac:dyDescent="0.3">
      <c r="A126" s="27"/>
      <c r="B126" s="27"/>
      <c r="C126" s="27"/>
      <c r="D126" s="27"/>
      <c r="E126" s="27"/>
      <c r="F126" s="27"/>
      <c r="G126" s="27"/>
      <c r="H126" s="27"/>
      <c r="I126" s="27"/>
      <c r="J126" s="27"/>
      <c r="K126" s="27"/>
      <c r="L126" s="27"/>
    </row>
    <row r="127" spans="1:12" ht="33.75" customHeight="1" x14ac:dyDescent="0.3">
      <c r="A127" s="27"/>
      <c r="B127" s="27"/>
      <c r="C127" s="27"/>
      <c r="D127" s="27"/>
      <c r="E127" s="27"/>
      <c r="F127" s="27"/>
      <c r="G127" s="27"/>
      <c r="H127" s="27"/>
      <c r="I127" s="27"/>
      <c r="J127" s="27"/>
      <c r="K127" s="27"/>
      <c r="L127" s="27"/>
    </row>
    <row r="128" spans="1:12" ht="33.75" customHeight="1" x14ac:dyDescent="0.3">
      <c r="A128" s="27"/>
      <c r="B128" s="27"/>
      <c r="C128" s="27"/>
      <c r="D128" s="27"/>
      <c r="E128" s="27"/>
      <c r="F128" s="27"/>
      <c r="G128" s="27"/>
      <c r="H128" s="27"/>
      <c r="I128" s="27"/>
      <c r="J128" s="27"/>
      <c r="K128" s="27"/>
      <c r="L128" s="27"/>
    </row>
    <row r="129" spans="1:12" ht="33.75" customHeight="1" x14ac:dyDescent="0.3">
      <c r="A129" s="27"/>
      <c r="B129" s="27"/>
      <c r="C129" s="27"/>
      <c r="D129" s="27"/>
      <c r="E129" s="27"/>
      <c r="F129" s="27"/>
      <c r="G129" s="27"/>
      <c r="H129" s="27"/>
      <c r="I129" s="27"/>
      <c r="J129" s="27"/>
      <c r="K129" s="27"/>
      <c r="L129" s="27"/>
    </row>
    <row r="130" spans="1:12" ht="33.75" customHeight="1" x14ac:dyDescent="0.3">
      <c r="A130" s="27"/>
      <c r="B130" s="27"/>
      <c r="C130" s="27"/>
      <c r="D130" s="27"/>
      <c r="E130" s="27"/>
      <c r="F130" s="27"/>
      <c r="G130" s="27"/>
      <c r="H130" s="27"/>
      <c r="I130" s="27"/>
      <c r="J130" s="27"/>
      <c r="K130" s="27"/>
      <c r="L130" s="27"/>
    </row>
    <row r="131" spans="1:12" ht="33.75" customHeight="1" x14ac:dyDescent="0.3">
      <c r="A131" s="27"/>
      <c r="B131" s="27"/>
      <c r="C131" s="27"/>
      <c r="D131" s="27"/>
      <c r="E131" s="27"/>
      <c r="F131" s="27"/>
      <c r="G131" s="27"/>
      <c r="H131" s="27"/>
      <c r="I131" s="27"/>
      <c r="J131" s="27"/>
      <c r="K131" s="27"/>
      <c r="L131" s="27"/>
    </row>
    <row r="132" spans="1:12" ht="33.75" customHeight="1" x14ac:dyDescent="0.3">
      <c r="A132" s="27"/>
      <c r="B132" s="27"/>
      <c r="C132" s="27"/>
      <c r="D132" s="27"/>
      <c r="E132" s="27"/>
      <c r="F132" s="27"/>
      <c r="G132" s="27"/>
      <c r="H132" s="27"/>
      <c r="I132" s="27"/>
      <c r="J132" s="27"/>
      <c r="K132" s="27"/>
      <c r="L132" s="27"/>
    </row>
    <row r="133" spans="1:12" ht="33.75" customHeight="1" x14ac:dyDescent="0.3">
      <c r="A133" s="27"/>
      <c r="B133" s="27"/>
      <c r="C133" s="27"/>
      <c r="D133" s="27"/>
      <c r="E133" s="27"/>
      <c r="F133" s="27"/>
      <c r="G133" s="27"/>
      <c r="H133" s="27"/>
      <c r="I133" s="27"/>
      <c r="J133" s="27"/>
      <c r="K133" s="27"/>
      <c r="L133" s="27"/>
    </row>
    <row r="134" spans="1:12" ht="33.75" customHeight="1" x14ac:dyDescent="0.3">
      <c r="A134" s="27"/>
      <c r="B134" s="27"/>
      <c r="C134" s="27"/>
      <c r="D134" s="27"/>
      <c r="E134" s="27"/>
      <c r="F134" s="27"/>
      <c r="G134" s="27"/>
      <c r="H134" s="27"/>
      <c r="I134" s="27"/>
      <c r="J134" s="27"/>
      <c r="K134" s="27"/>
      <c r="L134" s="27"/>
    </row>
    <row r="135" spans="1:12" ht="33.75" customHeight="1" x14ac:dyDescent="0.3">
      <c r="A135" s="27"/>
      <c r="B135" s="27"/>
      <c r="C135" s="27"/>
      <c r="D135" s="27"/>
      <c r="E135" s="27"/>
      <c r="F135" s="27"/>
      <c r="G135" s="27"/>
      <c r="H135" s="27"/>
      <c r="I135" s="27"/>
      <c r="J135" s="27"/>
      <c r="K135" s="27"/>
      <c r="L135" s="27"/>
    </row>
    <row r="136" spans="1:12" ht="33.75" customHeight="1" x14ac:dyDescent="0.3">
      <c r="A136" s="27"/>
      <c r="B136" s="27"/>
      <c r="C136" s="27"/>
      <c r="D136" s="27"/>
      <c r="E136" s="27"/>
      <c r="F136" s="27"/>
      <c r="G136" s="27"/>
      <c r="H136" s="27"/>
      <c r="I136" s="27"/>
      <c r="J136" s="27"/>
      <c r="K136" s="27"/>
      <c r="L136" s="27"/>
    </row>
    <row r="137" spans="1:12" ht="33.75" customHeight="1" x14ac:dyDescent="0.3">
      <c r="A137" s="27"/>
      <c r="B137" s="27"/>
      <c r="C137" s="27"/>
      <c r="D137" s="27"/>
      <c r="E137" s="27"/>
      <c r="F137" s="27"/>
      <c r="G137" s="27"/>
      <c r="H137" s="27"/>
      <c r="I137" s="27"/>
      <c r="J137" s="27"/>
      <c r="K137" s="27"/>
      <c r="L137" s="27"/>
    </row>
    <row r="138" spans="1:12" ht="33.75" customHeight="1" x14ac:dyDescent="0.3">
      <c r="A138" s="27"/>
      <c r="B138" s="27"/>
      <c r="C138" s="27"/>
      <c r="D138" s="27"/>
      <c r="E138" s="27"/>
      <c r="F138" s="27"/>
      <c r="G138" s="27"/>
      <c r="H138" s="27"/>
      <c r="I138" s="27"/>
      <c r="J138" s="27"/>
      <c r="K138" s="27"/>
      <c r="L138" s="27"/>
    </row>
    <row r="139" spans="1:12" ht="33.75" customHeight="1" x14ac:dyDescent="0.3">
      <c r="A139" s="27"/>
      <c r="B139" s="27"/>
      <c r="C139" s="27"/>
      <c r="D139" s="27"/>
      <c r="E139" s="27"/>
      <c r="F139" s="27"/>
      <c r="G139" s="27"/>
      <c r="H139" s="27"/>
      <c r="I139" s="27"/>
      <c r="J139" s="27"/>
      <c r="K139" s="27"/>
      <c r="L139" s="27"/>
    </row>
    <row r="140" spans="1:12" ht="33.75" customHeight="1" x14ac:dyDescent="0.3">
      <c r="A140" s="27"/>
      <c r="B140" s="27"/>
      <c r="C140" s="27"/>
      <c r="D140" s="27"/>
      <c r="E140" s="27"/>
      <c r="F140" s="27"/>
      <c r="G140" s="27"/>
      <c r="H140" s="27"/>
      <c r="I140" s="27"/>
      <c r="J140" s="27"/>
      <c r="K140" s="27"/>
      <c r="L140" s="27"/>
    </row>
    <row r="141" spans="1:12" ht="33.75" customHeight="1" x14ac:dyDescent="0.3">
      <c r="A141" s="27"/>
      <c r="B141" s="27"/>
      <c r="C141" s="27"/>
      <c r="D141" s="27"/>
      <c r="E141" s="27"/>
      <c r="F141" s="27"/>
      <c r="G141" s="27"/>
      <c r="H141" s="27"/>
      <c r="I141" s="27"/>
      <c r="J141" s="27"/>
      <c r="K141" s="27"/>
      <c r="L141" s="27"/>
    </row>
    <row r="142" spans="1:12" ht="33.75" customHeight="1" x14ac:dyDescent="0.3">
      <c r="A142" s="27"/>
      <c r="B142" s="27"/>
      <c r="C142" s="27"/>
      <c r="D142" s="27"/>
      <c r="E142" s="27"/>
      <c r="F142" s="27"/>
      <c r="G142" s="27"/>
      <c r="H142" s="27"/>
      <c r="I142" s="27"/>
      <c r="J142" s="27"/>
      <c r="K142" s="27"/>
      <c r="L142" s="27"/>
    </row>
    <row r="143" spans="1:12" ht="33.75" customHeight="1" x14ac:dyDescent="0.3">
      <c r="A143" s="27"/>
      <c r="B143" s="27"/>
      <c r="C143" s="27"/>
      <c r="D143" s="27"/>
      <c r="E143" s="27"/>
      <c r="F143" s="27"/>
      <c r="G143" s="27"/>
      <c r="H143" s="27"/>
      <c r="I143" s="27"/>
      <c r="J143" s="27"/>
      <c r="K143" s="27"/>
      <c r="L143" s="27"/>
    </row>
    <row r="144" spans="1:12" ht="33.75" customHeight="1" x14ac:dyDescent="0.3">
      <c r="A144" s="27"/>
      <c r="B144" s="27"/>
      <c r="C144" s="27"/>
      <c r="D144" s="27"/>
      <c r="E144" s="27"/>
      <c r="F144" s="27"/>
      <c r="G144" s="27"/>
      <c r="H144" s="27"/>
      <c r="I144" s="27"/>
      <c r="J144" s="27"/>
      <c r="K144" s="27"/>
      <c r="L144" s="27"/>
    </row>
    <row r="145" spans="1:12" ht="33.75" customHeight="1" x14ac:dyDescent="0.3">
      <c r="A145" s="27"/>
      <c r="B145" s="27"/>
      <c r="C145" s="27"/>
      <c r="D145" s="27"/>
      <c r="E145" s="27"/>
      <c r="F145" s="27"/>
      <c r="G145" s="27"/>
      <c r="H145" s="27"/>
      <c r="I145" s="27"/>
      <c r="J145" s="27"/>
      <c r="K145" s="27"/>
      <c r="L145" s="27"/>
    </row>
    <row r="146" spans="1:12" ht="33.75" customHeight="1" x14ac:dyDescent="0.3">
      <c r="A146" s="27"/>
      <c r="B146" s="27"/>
      <c r="C146" s="27"/>
      <c r="D146" s="27"/>
      <c r="E146" s="27"/>
      <c r="F146" s="27"/>
      <c r="G146" s="27"/>
      <c r="H146" s="27"/>
      <c r="I146" s="27"/>
      <c r="J146" s="27"/>
      <c r="K146" s="27"/>
      <c r="L146" s="27"/>
    </row>
    <row r="147" spans="1:12" ht="33.75" customHeight="1" x14ac:dyDescent="0.3">
      <c r="A147" s="27"/>
      <c r="B147" s="27"/>
      <c r="C147" s="27"/>
      <c r="D147" s="27"/>
      <c r="E147" s="27"/>
      <c r="F147" s="27"/>
      <c r="G147" s="27"/>
      <c r="H147" s="27"/>
      <c r="I147" s="27"/>
      <c r="J147" s="27"/>
      <c r="K147" s="27"/>
      <c r="L147" s="27"/>
    </row>
    <row r="148" spans="1:12" ht="33.75" customHeight="1" x14ac:dyDescent="0.3">
      <c r="A148" s="27"/>
      <c r="B148" s="27"/>
      <c r="C148" s="27"/>
      <c r="D148" s="27"/>
      <c r="E148" s="27"/>
      <c r="F148" s="27"/>
      <c r="G148" s="27"/>
      <c r="H148" s="27"/>
      <c r="I148" s="27"/>
      <c r="J148" s="27"/>
      <c r="K148" s="27"/>
      <c r="L148" s="27"/>
    </row>
    <row r="149" spans="1:12" ht="33.75" customHeight="1" x14ac:dyDescent="0.3">
      <c r="A149" s="27"/>
      <c r="B149" s="27"/>
      <c r="C149" s="27"/>
      <c r="D149" s="27"/>
      <c r="E149" s="27"/>
      <c r="F149" s="27"/>
      <c r="G149" s="27"/>
      <c r="H149" s="27"/>
      <c r="I149" s="27"/>
      <c r="J149" s="27"/>
      <c r="K149" s="27"/>
      <c r="L149" s="27"/>
    </row>
    <row r="150" spans="1:12" ht="33.75" customHeight="1" x14ac:dyDescent="0.3">
      <c r="A150" s="27"/>
      <c r="B150" s="27"/>
      <c r="C150" s="27"/>
      <c r="D150" s="27"/>
      <c r="E150" s="27"/>
      <c r="F150" s="27"/>
      <c r="G150" s="27"/>
      <c r="H150" s="27"/>
      <c r="I150" s="27"/>
      <c r="J150" s="27"/>
      <c r="K150" s="27"/>
      <c r="L150" s="27"/>
    </row>
    <row r="151" spans="1:12" ht="33.75" customHeight="1" x14ac:dyDescent="0.3">
      <c r="A151" s="27"/>
      <c r="B151" s="27"/>
      <c r="C151" s="27"/>
      <c r="D151" s="27"/>
      <c r="E151" s="27"/>
      <c r="F151" s="27"/>
      <c r="G151" s="27"/>
      <c r="H151" s="27"/>
      <c r="I151" s="27"/>
      <c r="J151" s="27"/>
      <c r="K151" s="27"/>
      <c r="L151" s="27"/>
    </row>
    <row r="152" spans="1:12" ht="33.75" customHeight="1" x14ac:dyDescent="0.3">
      <c r="A152" s="27"/>
      <c r="B152" s="27"/>
      <c r="C152" s="27"/>
      <c r="D152" s="27"/>
      <c r="E152" s="27"/>
      <c r="F152" s="27"/>
      <c r="G152" s="27"/>
      <c r="H152" s="27"/>
      <c r="I152" s="27"/>
      <c r="J152" s="27"/>
      <c r="K152" s="27"/>
      <c r="L152" s="27"/>
    </row>
  </sheetData>
  <mergeCells count="9">
    <mergeCell ref="J2:K2"/>
    <mergeCell ref="A49:B49"/>
    <mergeCell ref="A60:B60"/>
    <mergeCell ref="A71:B71"/>
    <mergeCell ref="A82:B82"/>
    <mergeCell ref="B2:C2"/>
    <mergeCell ref="D2:E2"/>
    <mergeCell ref="F2:G2"/>
    <mergeCell ref="H2:I2"/>
  </mergeCells>
  <dataValidations count="1">
    <dataValidation type="list" allowBlank="1" showInputMessage="1" showErrorMessage="1" sqref="H44:H80 H4:H14 H35:H42 H17:H22 H24:H28 H30:H33 H83:H91">
      <formula1>Bejegyzes</formula1>
    </dataValidation>
  </dataValidations>
  <pageMargins left="0.23622047244094491" right="0.23622047244094491" top="0.74803149606299213" bottom="0.74803149606299213" header="0.31496062992125984" footer="0.31496062992125984"/>
  <pageSetup paperSize="8" scale="42" fitToHeight="1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Nagyné Erdős Judit</cp:lastModifiedBy>
  <cp:revision/>
  <dcterms:created xsi:type="dcterms:W3CDTF">2016-05-11T08:28:59Z</dcterms:created>
  <dcterms:modified xsi:type="dcterms:W3CDTF">2022-07-31T19:36:10Z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